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5" activeTab="0"/>
  </bookViews>
  <sheets>
    <sheet name="VEZELAY2016" sheetId="1" r:id="rId1"/>
    <sheet name="LOGEMENTS" sheetId="2" r:id="rId2"/>
    <sheet name="RESUME" sheetId="3" r:id="rId3"/>
  </sheets>
  <definedNames>
    <definedName name="DATE1" localSheetId="1">'LOGEMENTS'!#REF!</definedName>
    <definedName name="DATE1" localSheetId="2">'RESUME'!#REF!</definedName>
    <definedName name="DATE1">'VEZELAY2016'!#REF!</definedName>
    <definedName name="_xlnm.Print_Area" localSheetId="1">'LOGEMENTS'!$A$1:$I$48</definedName>
  </definedNames>
  <calcPr fullCalcOnLoad="1"/>
</workbook>
</file>

<file path=xl/sharedStrings.xml><?xml version="1.0" encoding="utf-8"?>
<sst xmlns="http://schemas.openxmlformats.org/spreadsheetml/2006/main" count="246" uniqueCount="227">
  <si>
    <t>GUY &amp; CHANTAL  CHABANT</t>
  </si>
  <si>
    <t>Chemin Compostelle du Mont St-Michel en VENDEE</t>
  </si>
  <si>
    <t>ET.</t>
  </si>
  <si>
    <t>DATE</t>
  </si>
  <si>
    <t>Lieu année 2016</t>
  </si>
  <si>
    <t>Cumul</t>
  </si>
  <si>
    <t>REEL KMS</t>
  </si>
  <si>
    <t>Dénivellé Positif</t>
  </si>
  <si>
    <t>Logement</t>
  </si>
  <si>
    <t>prix</t>
  </si>
  <si>
    <t xml:space="preserve">NANTES </t>
  </si>
  <si>
    <t>HOTEL ST-PATRICK</t>
  </si>
  <si>
    <t>pg 60 + 62-67</t>
  </si>
  <si>
    <t xml:space="preserve">n° reservation= 3535708921 
</t>
  </si>
  <si>
    <t>7 rue St-Nicolas</t>
  </si>
  <si>
    <t>02 40 48 48 80</t>
  </si>
  <si>
    <t>ST-FIACRE</t>
  </si>
  <si>
    <t>Mme HONORE</t>
  </si>
  <si>
    <t>pg 77-85</t>
  </si>
  <si>
    <t>02 40 36 99 69 et 09 80 45 31 67</t>
  </si>
  <si>
    <t>22 rue du Coteau</t>
  </si>
  <si>
    <t>CLISSON</t>
  </si>
  <si>
    <t>Mme JONCKEAU Marie &amp; Guy</t>
  </si>
  <si>
    <t>06 72 63 36 34 et 02 40 36 06 63</t>
  </si>
  <si>
    <t>g.jonck@wanadoo.fr</t>
  </si>
  <si>
    <t xml:space="preserve"> 54 av de la Caillerie nouvelle adresse</t>
  </si>
  <si>
    <t>MONTAIGU</t>
  </si>
  <si>
    <t>Mme BODET Catherine</t>
  </si>
  <si>
    <t>pg 86-90</t>
  </si>
  <si>
    <t>06 70 09 27 00</t>
  </si>
  <si>
    <t>catherine.bodet@sfr.fr</t>
  </si>
  <si>
    <t xml:space="preserve">6 rue St Joseph = Marine Royale </t>
  </si>
  <si>
    <t>a partir 15H</t>
  </si>
  <si>
    <t>ST-FULGENT</t>
  </si>
  <si>
    <t>MARCHAND Anne &amp; Yves</t>
  </si>
  <si>
    <t>30€ DP 2p</t>
  </si>
  <si>
    <t>pg 91-95</t>
  </si>
  <si>
    <t>02 51 07 70 21 et 06 72 74 75 04</t>
  </si>
  <si>
    <t>5 rue du Calvaire (1,5km)</t>
  </si>
  <si>
    <t>a partir de 17h</t>
  </si>
  <si>
    <t>VENDRENNES</t>
  </si>
  <si>
    <t>DE CHABOT  Florence</t>
  </si>
  <si>
    <t>pg 96-102</t>
  </si>
  <si>
    <t>06 21 63 42 41</t>
  </si>
  <si>
    <t>La Bessonnerie</t>
  </si>
  <si>
    <t>CHANTONNAY</t>
  </si>
  <si>
    <t>BONNETMarie-Ange  ou PIFFETEAU Monique</t>
  </si>
  <si>
    <t>B = 8 rue Voltaire 06 88 96 39 80</t>
  </si>
  <si>
    <t>P = 6 rue de Metz 02 51 94 53 04</t>
  </si>
  <si>
    <t>ST LAURENT de la Salle</t>
  </si>
  <si>
    <t>LE BOUTET Mme ETIENNE Yvette</t>
  </si>
  <si>
    <t>pg103-107</t>
  </si>
  <si>
    <t>Le Boutet = 5 kms avant</t>
  </si>
  <si>
    <t>02 51 51 56 35</t>
  </si>
  <si>
    <t>Gite du Moulin</t>
  </si>
  <si>
    <t>L'ORBRIE 85200</t>
  </si>
  <si>
    <t>CHAUVEAU Michelle &amp; henri</t>
  </si>
  <si>
    <t>pg 108-113</t>
  </si>
  <si>
    <t>02 51 51 01 95 et 06 20 24 41 60</t>
  </si>
  <si>
    <t>et 06 84 49 80 29</t>
  </si>
  <si>
    <t>11 chemin des Ouchettes ( zone Bones)</t>
  </si>
  <si>
    <t>chauveau3*gmail.com + michel…..</t>
  </si>
  <si>
    <t>NIEUL sur AUTISE</t>
  </si>
  <si>
    <t>Refuge MUNICIPAL ch 3 lits</t>
  </si>
  <si>
    <t>02 51 52 40 12 (gite Rue de la Poste)</t>
  </si>
  <si>
    <t>mairie * nieul-sur-lautise.fr</t>
  </si>
  <si>
    <t>3 rue Alienor d'Aquitaine 14h-17h30</t>
  </si>
  <si>
    <t>sinon a l'abbaye</t>
  </si>
  <si>
    <t>ST HILAIRE La Palud</t>
  </si>
  <si>
    <t>Mme BALQUET Christian lieu La Roche</t>
  </si>
  <si>
    <t>pg114-119</t>
  </si>
  <si>
    <t># 1,7 à 3km AVANT</t>
  </si>
  <si>
    <t>05 49 35 39 45</t>
  </si>
  <si>
    <t>christian-pascale*orange.fr</t>
  </si>
  <si>
    <t>49 rue du Pied Blanc</t>
  </si>
  <si>
    <t>SURGERES</t>
  </si>
  <si>
    <t>AirBnB Mme CATHERINE</t>
  </si>
  <si>
    <t>pg 120-124</t>
  </si>
  <si>
    <t>06 63 51 89 19</t>
  </si>
  <si>
    <t>22 rue Traversiére HMARS3JJB3</t>
  </si>
  <si>
    <t>RETOUR LILLE</t>
  </si>
  <si>
    <t>train à 9h12 en gare de Surgeres</t>
  </si>
  <si>
    <t>11 Etapes</t>
  </si>
  <si>
    <t xml:space="preserve">MOYENNE / JOUR </t>
  </si>
  <si>
    <t>Chemin de VEZELAY , Mai 2015 , voie du SUD par NEVERS</t>
  </si>
  <si>
    <t>RES</t>
  </si>
  <si>
    <t>Lieu</t>
  </si>
  <si>
    <t>Tel</t>
  </si>
  <si>
    <t>page</t>
  </si>
  <si>
    <t>NNN</t>
  </si>
  <si>
    <t>VEZELAY arrivée</t>
  </si>
  <si>
    <t>Religieux Ste-Madeleine, sans réservation</t>
  </si>
  <si>
    <t>03.86.33.22.14</t>
  </si>
  <si>
    <t>accueil 16-18H</t>
  </si>
  <si>
    <t>10pl donativo</t>
  </si>
  <si>
    <t>S01</t>
  </si>
  <si>
    <t>Chemin de VEZELAY , prévisions SEPT - 2016</t>
  </si>
  <si>
    <t>Journée</t>
  </si>
  <si>
    <t>CUMUL</t>
  </si>
  <si>
    <t>Limoges ==&gt; OK  16h</t>
  </si>
  <si>
    <t>Sœurs St Francois 05 55 05 02 48</t>
  </si>
  <si>
    <t>Sœurs St-Francois</t>
  </si>
  <si>
    <t>05.55.05.02.48</t>
  </si>
  <si>
    <t>*** sortie Limoges</t>
  </si>
  <si>
    <t>possible de prendre un BUS</t>
  </si>
  <si>
    <t>FLAVIGNAC =&gt; OK &lt;17h</t>
  </si>
  <si>
    <t>Refuge Pelerin 0555391114</t>
  </si>
  <si>
    <t>REFUGE + commerces</t>
  </si>
  <si>
    <t>06.26.50.48.87</t>
  </si>
  <si>
    <t xml:space="preserve">St Pierre de Frugie = OK </t>
  </si>
  <si>
    <t>Refuge Muni. 0553528286</t>
  </si>
  <si>
    <t>REFUGE === OK</t>
  </si>
  <si>
    <t>06.77.34.59.47</t>
  </si>
  <si>
    <t>THIVIERS = OK</t>
  </si>
  <si>
    <t xml:space="preserve">Accueil Pelerin Lacalmette </t>
  </si>
  <si>
    <t>06.80.99.71.59</t>
  </si>
  <si>
    <t>Mme Lacalmette 0680997159</t>
  </si>
  <si>
    <t>SORGES = OK 16h</t>
  </si>
  <si>
    <t>REFUGE Assoc , Accueil Pelerin, commerces</t>
  </si>
  <si>
    <t>05.53.35.31.68</t>
  </si>
  <si>
    <t>Refuge Asso 0553353168</t>
  </si>
  <si>
    <t>25T</t>
  </si>
  <si>
    <t>PERIGUEUX</t>
  </si>
  <si>
    <t>REFUGE Assoc , 7 Accueils Pelerins, commerces</t>
  </si>
  <si>
    <t>28T</t>
  </si>
  <si>
    <t>Mme NEGRIER 0689366530 1/2P</t>
  </si>
  <si>
    <t>Hotels</t>
  </si>
  <si>
    <t>29T</t>
  </si>
  <si>
    <t>L'EPERON hors GR654</t>
  </si>
  <si>
    <t>Mme RATHIER à l'Eperon</t>
  </si>
  <si>
    <t>Mme RATHIER 06.78.78.15.29</t>
  </si>
  <si>
    <t>ST-ASTIER (2km avant)</t>
  </si>
  <si>
    <t xml:space="preserve"> 05.53.04.93.14</t>
  </si>
  <si>
    <t>CH chère , Hotel, commerces</t>
  </si>
  <si>
    <t>MUSSIDAN</t>
  </si>
  <si>
    <t>REFUGE  06.44.08.20.13 à 16H</t>
  </si>
  <si>
    <t>34T</t>
  </si>
  <si>
    <t>Refuge Muni. 16h Carole 06.44.08.20.13</t>
  </si>
  <si>
    <t>35T</t>
  </si>
  <si>
    <t>La Gratade Mme Villaud</t>
  </si>
  <si>
    <t>La Gratade</t>
  </si>
  <si>
    <t>24130 FRAISSE 1/2P=32euros</t>
  </si>
  <si>
    <t xml:space="preserve"> 05.53.58.69.27</t>
  </si>
  <si>
    <t>PORT STE FOY (Dordogne)</t>
  </si>
  <si>
    <t>R.P.  REINE 06.29.97.84.72</t>
  </si>
  <si>
    <t>REFUGE  16H : 06.37.58.04.40 mme REINE 06.29.97.84.72</t>
  </si>
  <si>
    <t>38T</t>
  </si>
  <si>
    <t>Ste FOY La Grande</t>
  </si>
  <si>
    <t>PELLEGRUE</t>
  </si>
  <si>
    <t>Refuge Munic.</t>
  </si>
  <si>
    <t>GITE 05.56.61.30.11</t>
  </si>
  <si>
    <t>40T</t>
  </si>
  <si>
    <t>LA REOLE (La Garonne)</t>
  </si>
  <si>
    <t>2 ACCUEILS Pelerins + 2 CH</t>
  </si>
  <si>
    <t>43T</t>
  </si>
  <si>
    <t xml:space="preserve">Accueil Paroissial </t>
  </si>
  <si>
    <t>voir 5 place Rigoulet</t>
  </si>
  <si>
    <t>Brouqueyran</t>
  </si>
  <si>
    <t>Mme Lambert , au Château</t>
  </si>
  <si>
    <t>A.P 1/2P=30€   05.56.65.50.67</t>
  </si>
  <si>
    <t>45T</t>
  </si>
  <si>
    <t>BAZAS</t>
  </si>
  <si>
    <t>GITE municipal N=10€, Accueil pelerin, hotels, etc …</t>
  </si>
  <si>
    <t>46T</t>
  </si>
  <si>
    <t>Ferbos</t>
  </si>
  <si>
    <t>Mme DeMontbron 09.67.26.61.27</t>
  </si>
  <si>
    <t>A.P. 06.08.53.88.84</t>
  </si>
  <si>
    <t>47T</t>
  </si>
  <si>
    <t>Bourriot Begonce</t>
  </si>
  <si>
    <t>Mme Cart-Lamy</t>
  </si>
  <si>
    <t>Gite =35€ 05.58.93.39.63</t>
  </si>
  <si>
    <t>50T</t>
  </si>
  <si>
    <t>BOSTENS (confirmé)</t>
  </si>
  <si>
    <t>C. Laurent 07.86.77.17.51</t>
  </si>
  <si>
    <t>GITE Pelerin à 1,5kms</t>
  </si>
  <si>
    <t>53T</t>
  </si>
  <si>
    <t>MONT DE MARSAN</t>
  </si>
  <si>
    <t>REFUGE Assoc,05.58.75.76.14 et 06.79.60.08.52</t>
  </si>
  <si>
    <t>56T</t>
  </si>
  <si>
    <t>ST-SEVER</t>
  </si>
  <si>
    <t>06.77.99.68.73</t>
  </si>
  <si>
    <t>HALTE Jacquaire 05.58.76.34.64</t>
  </si>
  <si>
    <t>58T</t>
  </si>
  <si>
    <t>HAGETMAU</t>
  </si>
  <si>
    <t>REFUGE St-Jacques , Hotel</t>
  </si>
  <si>
    <t>59T</t>
  </si>
  <si>
    <t>BEYRIES</t>
  </si>
  <si>
    <t>Mairie 05.58.79.04.69</t>
  </si>
  <si>
    <t>**500m REFUGE Pelerin</t>
  </si>
  <si>
    <t>et 06.73.51.36.11</t>
  </si>
  <si>
    <t>ORTHEZ</t>
  </si>
  <si>
    <t>HALTE Jacquaire, Accueil Pelerin N=30€, Hotels</t>
  </si>
  <si>
    <t>63T</t>
  </si>
  <si>
    <t>STE-SUZANNE</t>
  </si>
  <si>
    <t>Mr Suft 06.85.89.00.57</t>
  </si>
  <si>
    <t>GITE privé N=15€</t>
  </si>
  <si>
    <t>et 05.59.69.91.96</t>
  </si>
  <si>
    <t>SAUVETERRE de BEARN</t>
  </si>
  <si>
    <t>Hotel-Resto DP=42€</t>
  </si>
  <si>
    <t>66T</t>
  </si>
  <si>
    <t>Guinarthe - Osserain</t>
  </si>
  <si>
    <t>Accueil Pelerin N=16€ DP=30€, et 2 Gites DP=33€</t>
  </si>
  <si>
    <t>SAINT PALAIS / Donapaleu</t>
  </si>
  <si>
    <t>CH N=25€ DP=42€, maison Fransciscaine N=7€</t>
  </si>
  <si>
    <t>68T</t>
  </si>
  <si>
    <t>OSTABAT</t>
  </si>
  <si>
    <t>3 GITES ETAPES N=13 a 20€</t>
  </si>
  <si>
    <t>69T</t>
  </si>
  <si>
    <t>GAINEKO-EXTEA</t>
  </si>
  <si>
    <t xml:space="preserve">Fameux GITE  DP=39€ </t>
  </si>
  <si>
    <t>St Jean le VIEUX</t>
  </si>
  <si>
    <t>Camping Mobile-Homes 14€</t>
  </si>
  <si>
    <t>71T</t>
  </si>
  <si>
    <t>ST JEAN PIED DE PORT</t>
  </si>
  <si>
    <t>nombreux GITES et ACCUEILS</t>
  </si>
  <si>
    <t>TOTAL</t>
  </si>
  <si>
    <t>22 Etapes</t>
  </si>
  <si>
    <t>25€ * 2</t>
  </si>
  <si>
    <t>15 * 2</t>
  </si>
  <si>
    <t>N+R+Dj  40€ pour 2</t>
  </si>
  <si>
    <t>60€ pour 2</t>
  </si>
  <si>
    <t>10€ par personne</t>
  </si>
  <si>
    <t>50€ pour 2</t>
  </si>
  <si>
    <t>39,26€ la chambre</t>
  </si>
  <si>
    <t>Lieu année 2019</t>
  </si>
  <si>
    <t>Guide Lepere</t>
  </si>
  <si>
    <t xml:space="preserve"> marchand-yves@orange.fr ou jonck@wanadoo.fr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</si>
</sst>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\ yyyy"/>
    <numFmt numFmtId="165" formatCode="ddd\ dd\-mm"/>
    <numFmt numFmtId="166" formatCode="ddd\ dd\-mmm\-yyyy"/>
    <numFmt numFmtId="167" formatCode="#,##0&quot; €&quot;;[Red]\-#,##0&quot; €&quot;"/>
  </numFmts>
  <fonts count="44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8"/>
      <name val="Verdana"/>
      <family val="2"/>
    </font>
    <font>
      <b/>
      <sz val="14"/>
      <color indexed="12"/>
      <name val="Verdana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3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6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</font>
    <font>
      <b/>
      <u val="single"/>
      <sz val="12"/>
      <color indexed="12"/>
      <name val="Arial"/>
      <family val="2"/>
    </font>
    <font>
      <b/>
      <sz val="12"/>
      <color indexed="8"/>
      <name val="Verdana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20"/>
      <name val="Arial"/>
      <family val="2"/>
    </font>
    <font>
      <b/>
      <sz val="12"/>
      <color indexed="20"/>
      <name val="Arial"/>
      <family val="2"/>
    </font>
    <font>
      <b/>
      <u val="single"/>
      <sz val="13.5"/>
      <color indexed="18"/>
      <name val="Verdana"/>
      <family val="2"/>
    </font>
    <font>
      <b/>
      <sz val="12"/>
      <color indexed="12"/>
      <name val="Verdana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color indexed="10"/>
      <name val="Arial"/>
      <family val="2"/>
    </font>
    <font>
      <b/>
      <i/>
      <strike/>
      <sz val="10"/>
      <color indexed="10"/>
      <name val="Arial"/>
      <family val="2"/>
    </font>
    <font>
      <b/>
      <sz val="10"/>
      <color indexed="20"/>
      <name val="Arial"/>
      <family val="2"/>
    </font>
    <font>
      <b/>
      <strike/>
      <sz val="10"/>
      <name val="Arial"/>
      <family val="2"/>
    </font>
    <font>
      <i/>
      <strike/>
      <sz val="10"/>
      <name val="Arial"/>
      <family val="2"/>
    </font>
    <font>
      <strike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medium">
        <color indexed="16"/>
      </right>
      <top style="medium">
        <color indexed="8"/>
      </top>
      <bottom style="medium">
        <color indexed="8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16"/>
      </left>
      <right style="thin">
        <color indexed="16"/>
      </right>
      <top style="medium">
        <color indexed="8"/>
      </top>
      <bottom style="thin">
        <color indexed="8"/>
      </bottom>
    </border>
    <border>
      <left style="medium">
        <color indexed="16"/>
      </left>
      <right style="thin">
        <color indexed="16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6"/>
      </right>
      <top style="double">
        <color indexed="12"/>
      </top>
      <bottom style="medium">
        <color indexed="8"/>
      </bottom>
    </border>
    <border>
      <left style="thin">
        <color indexed="16"/>
      </left>
      <right style="thin">
        <color indexed="16"/>
      </right>
      <top style="double">
        <color indexed="12"/>
      </top>
      <bottom>
        <color indexed="63"/>
      </bottom>
    </border>
    <border>
      <left style="thin">
        <color indexed="16"/>
      </left>
      <right style="medium">
        <color indexed="16"/>
      </right>
      <top style="double">
        <color indexed="12"/>
      </top>
      <bottom style="medium">
        <color indexed="8"/>
      </bottom>
    </border>
    <border>
      <left style="medium">
        <color indexed="16"/>
      </left>
      <right style="thin">
        <color indexed="16"/>
      </right>
      <top style="double">
        <color indexed="12"/>
      </top>
      <bottom style="thin">
        <color indexed="8"/>
      </bottom>
    </border>
    <border>
      <left style="thin">
        <color indexed="16"/>
      </left>
      <right style="thin">
        <color indexed="16"/>
      </right>
      <top style="double">
        <color indexed="12"/>
      </top>
      <bottom style="thin">
        <color indexed="8"/>
      </bottom>
    </border>
    <border>
      <left style="thin">
        <color indexed="8"/>
      </left>
      <right style="thin">
        <color indexed="16"/>
      </right>
      <top style="medium">
        <color indexed="8"/>
      </top>
      <bottom>
        <color indexed="63"/>
      </bottom>
    </border>
    <border>
      <left style="thin">
        <color indexed="16"/>
      </left>
      <right style="medium">
        <color indexed="16"/>
      </right>
      <top style="medium">
        <color indexed="8"/>
      </top>
      <bottom>
        <color indexed="63"/>
      </bottom>
    </border>
    <border>
      <left style="medium">
        <color indexed="16"/>
      </left>
      <right style="thin">
        <color indexed="16"/>
      </right>
      <top style="thin">
        <color indexed="8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ck">
        <color indexed="16"/>
      </top>
      <bottom style="thick">
        <color indexed="16"/>
      </bottom>
    </border>
    <border>
      <left>
        <color indexed="63"/>
      </left>
      <right>
        <color indexed="63"/>
      </right>
      <top style="thick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ck">
        <color indexed="16"/>
      </top>
      <bottom style="thick">
        <color indexed="16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6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" fillId="0" borderId="0" xfId="0" applyFont="1" applyFill="1" applyBorder="1" applyAlignment="1">
      <alignment horizontal="left" wrapText="1" indent="1"/>
    </xf>
    <xf numFmtId="14" fontId="1" fillId="2" borderId="0" xfId="0" applyNumberFormat="1" applyFont="1" applyFill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wrapText="1"/>
    </xf>
    <xf numFmtId="0" fontId="8" fillId="3" borderId="3" xfId="0" applyFont="1" applyFill="1" applyBorder="1" applyAlignment="1">
      <alignment horizontal="center" wrapText="1"/>
    </xf>
    <xf numFmtId="0" fontId="9" fillId="3" borderId="3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165" fontId="8" fillId="0" borderId="4" xfId="0" applyNumberFormat="1" applyFont="1" applyFill="1" applyBorder="1" applyAlignment="1">
      <alignment horizontal="left" wrapText="1"/>
    </xf>
    <xf numFmtId="0" fontId="11" fillId="4" borderId="4" xfId="0" applyFont="1" applyFill="1" applyBorder="1" applyAlignment="1">
      <alignment/>
    </xf>
    <xf numFmtId="4" fontId="8" fillId="5" borderId="3" xfId="0" applyNumberFormat="1" applyFont="1" applyFill="1" applyBorder="1" applyAlignment="1">
      <alignment/>
    </xf>
    <xf numFmtId="4" fontId="1" fillId="5" borderId="3" xfId="0" applyNumberFormat="1" applyFont="1" applyFill="1" applyBorder="1" applyAlignment="1">
      <alignment/>
    </xf>
    <xf numFmtId="4" fontId="8" fillId="0" borderId="3" xfId="0" applyNumberFormat="1" applyFont="1" applyFill="1" applyBorder="1" applyAlignment="1">
      <alignment/>
    </xf>
    <xf numFmtId="3" fontId="12" fillId="0" borderId="5" xfId="0" applyNumberFormat="1" applyFont="1" applyFill="1" applyBorder="1" applyAlignment="1">
      <alignment horizontal="center" wrapText="1"/>
    </xf>
    <xf numFmtId="3" fontId="9" fillId="6" borderId="6" xfId="0" applyNumberFormat="1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166" fontId="1" fillId="0" borderId="4" xfId="0" applyNumberFormat="1" applyFont="1" applyFill="1" applyBorder="1" applyAlignment="1">
      <alignment horizontal="left" wrapText="1"/>
    </xf>
    <xf numFmtId="0" fontId="0" fillId="0" borderId="4" xfId="0" applyFill="1" applyBorder="1" applyAlignment="1">
      <alignment/>
    </xf>
    <xf numFmtId="4" fontId="8" fillId="0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 wrapText="1"/>
    </xf>
    <xf numFmtId="3" fontId="1" fillId="2" borderId="6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/>
    </xf>
    <xf numFmtId="0" fontId="14" fillId="0" borderId="0" xfId="0" applyFont="1" applyAlignment="1">
      <alignment vertical="center"/>
    </xf>
    <xf numFmtId="0" fontId="10" fillId="6" borderId="9" xfId="0" applyFont="1" applyFill="1" applyBorder="1" applyAlignment="1">
      <alignment horizontal="center" wrapText="1"/>
    </xf>
    <xf numFmtId="165" fontId="8" fillId="6" borderId="10" xfId="0" applyNumberFormat="1" applyFont="1" applyFill="1" applyBorder="1" applyAlignment="1">
      <alignment horizontal="left" wrapText="1"/>
    </xf>
    <xf numFmtId="0" fontId="15" fillId="6" borderId="10" xfId="0" applyFont="1" applyFill="1" applyBorder="1" applyAlignment="1">
      <alignment/>
    </xf>
    <xf numFmtId="4" fontId="8" fillId="5" borderId="11" xfId="0" applyNumberFormat="1" applyFont="1" applyFill="1" applyBorder="1" applyAlignment="1">
      <alignment/>
    </xf>
    <xf numFmtId="4" fontId="16" fillId="5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3" fontId="12" fillId="0" borderId="12" xfId="0" applyNumberFormat="1" applyFont="1" applyFill="1" applyBorder="1" applyAlignment="1">
      <alignment horizontal="center" wrapText="1"/>
    </xf>
    <xf numFmtId="3" fontId="8" fillId="6" borderId="13" xfId="0" applyNumberFormat="1" applyFont="1" applyFill="1" applyBorder="1" applyAlignment="1">
      <alignment horizontal="left" vertical="center" wrapText="1"/>
    </xf>
    <xf numFmtId="167" fontId="12" fillId="2" borderId="13" xfId="0" applyNumberFormat="1" applyFont="1" applyFill="1" applyBorder="1" applyAlignment="1">
      <alignment horizontal="left" vertical="center" wrapText="1"/>
    </xf>
    <xf numFmtId="166" fontId="12" fillId="0" borderId="4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/>
    </xf>
    <xf numFmtId="3" fontId="12" fillId="2" borderId="6" xfId="0" applyNumberFormat="1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/>
    </xf>
    <xf numFmtId="0" fontId="12" fillId="2" borderId="13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left" vertical="center" wrapText="1"/>
    </xf>
    <xf numFmtId="3" fontId="1" fillId="0" borderId="6" xfId="0" applyNumberFormat="1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wrapText="1"/>
    </xf>
    <xf numFmtId="3" fontId="12" fillId="0" borderId="6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4" fontId="8" fillId="0" borderId="15" xfId="0" applyNumberFormat="1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8" fillId="0" borderId="16" xfId="0" applyNumberFormat="1" applyFont="1" applyFill="1" applyBorder="1" applyAlignment="1">
      <alignment horizontal="center" wrapText="1"/>
    </xf>
    <xf numFmtId="3" fontId="12" fillId="0" borderId="16" xfId="0" applyNumberFormat="1" applyFont="1" applyFill="1" applyBorder="1" applyAlignment="1">
      <alignment horizontal="center" wrapText="1"/>
    </xf>
    <xf numFmtId="3" fontId="12" fillId="2" borderId="17" xfId="0" applyNumberFormat="1" applyFont="1" applyFill="1" applyBorder="1" applyAlignment="1">
      <alignment horizontal="left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23" fillId="0" borderId="3" xfId="0" applyNumberFormat="1" applyFont="1" applyFill="1" applyBorder="1" applyAlignment="1">
      <alignment horizontal="center" wrapText="1"/>
    </xf>
    <xf numFmtId="4" fontId="1" fillId="0" borderId="8" xfId="0" applyNumberFormat="1" applyFont="1" applyFill="1" applyBorder="1" applyAlignment="1">
      <alignment horizontal="center" wrapText="1"/>
    </xf>
    <xf numFmtId="166" fontId="8" fillId="0" borderId="4" xfId="0" applyNumberFormat="1" applyFont="1" applyFill="1" applyBorder="1" applyAlignment="1">
      <alignment horizontal="left" wrapText="1"/>
    </xf>
    <xf numFmtId="0" fontId="15" fillId="0" borderId="4" xfId="0" applyFont="1" applyFill="1" applyBorder="1" applyAlignment="1">
      <alignment/>
    </xf>
    <xf numFmtId="4" fontId="15" fillId="0" borderId="3" xfId="0" applyNumberFormat="1" applyFont="1" applyFill="1" applyBorder="1" applyAlignment="1">
      <alignment horizontal="center" wrapText="1"/>
    </xf>
    <xf numFmtId="4" fontId="24" fillId="0" borderId="8" xfId="0" applyNumberFormat="1" applyFont="1" applyFill="1" applyBorder="1" applyAlignment="1">
      <alignment horizontal="center" wrapText="1"/>
    </xf>
    <xf numFmtId="4" fontId="25" fillId="0" borderId="8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vertical="center"/>
    </xf>
    <xf numFmtId="0" fontId="26" fillId="2" borderId="0" xfId="0" applyFont="1" applyFill="1" applyBorder="1" applyAlignment="1">
      <alignment horizontal="left" wrapText="1"/>
    </xf>
    <xf numFmtId="0" fontId="28" fillId="3" borderId="18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8" fillId="0" borderId="7" xfId="0" applyFont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left" vertical="center" wrapText="1"/>
    </xf>
    <xf numFmtId="0" fontId="0" fillId="0" borderId="4" xfId="0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9" fillId="0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0" fillId="0" borderId="0" xfId="0" applyFont="1" applyAlignment="1">
      <alignment horizontal="left" indent="1"/>
    </xf>
    <xf numFmtId="0" fontId="31" fillId="0" borderId="4" xfId="0" applyFont="1" applyFill="1" applyBorder="1" applyAlignment="1">
      <alignment vertical="center"/>
    </xf>
    <xf numFmtId="166" fontId="32" fillId="0" borderId="4" xfId="0" applyNumberFormat="1" applyFont="1" applyFill="1" applyBorder="1" applyAlignment="1">
      <alignment horizontal="left" vertical="center" wrapText="1"/>
    </xf>
    <xf numFmtId="0" fontId="33" fillId="0" borderId="4" xfId="0" applyFont="1" applyFill="1" applyBorder="1" applyAlignment="1">
      <alignment vertical="center"/>
    </xf>
    <xf numFmtId="0" fontId="34" fillId="0" borderId="6" xfId="0" applyFont="1" applyBorder="1" applyAlignment="1">
      <alignment vertical="center" wrapText="1"/>
    </xf>
    <xf numFmtId="0" fontId="35" fillId="0" borderId="4" xfId="0" applyFont="1" applyFill="1" applyBorder="1" applyAlignment="1">
      <alignment vertical="center"/>
    </xf>
    <xf numFmtId="0" fontId="36" fillId="0" borderId="4" xfId="0" applyFont="1" applyFill="1" applyBorder="1" applyAlignment="1">
      <alignment vertical="center"/>
    </xf>
    <xf numFmtId="3" fontId="37" fillId="2" borderId="6" xfId="0" applyNumberFormat="1" applyFont="1" applyFill="1" applyBorder="1" applyAlignment="1">
      <alignment horizontal="left" vertical="center" wrapText="1"/>
    </xf>
    <xf numFmtId="3" fontId="9" fillId="2" borderId="6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/>
    </xf>
    <xf numFmtId="0" fontId="0" fillId="0" borderId="6" xfId="0" applyBorder="1" applyAlignment="1">
      <alignment/>
    </xf>
    <xf numFmtId="0" fontId="28" fillId="0" borderId="6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wrapText="1"/>
    </xf>
    <xf numFmtId="0" fontId="9" fillId="3" borderId="20" xfId="0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 horizontal="center" wrapText="1"/>
    </xf>
    <xf numFmtId="4" fontId="12" fillId="0" borderId="7" xfId="0" applyNumberFormat="1" applyFont="1" applyFill="1" applyBorder="1" applyAlignment="1">
      <alignment horizontal="center" wrapText="1"/>
    </xf>
    <xf numFmtId="0" fontId="28" fillId="0" borderId="7" xfId="0" applyFont="1" applyBorder="1" applyAlignment="1">
      <alignment/>
    </xf>
    <xf numFmtId="4" fontId="12" fillId="0" borderId="6" xfId="0" applyNumberFormat="1" applyFont="1" applyFill="1" applyBorder="1" applyAlignment="1">
      <alignment horizontal="center" wrapText="1"/>
    </xf>
    <xf numFmtId="3" fontId="38" fillId="4" borderId="6" xfId="0" applyNumberFormat="1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center" wrapText="1"/>
    </xf>
    <xf numFmtId="165" fontId="8" fillId="6" borderId="4" xfId="0" applyNumberFormat="1" applyFont="1" applyFill="1" applyBorder="1" applyAlignment="1">
      <alignment horizontal="left" wrapText="1"/>
    </xf>
    <xf numFmtId="3" fontId="1" fillId="6" borderId="6" xfId="0" applyNumberFormat="1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/>
    </xf>
    <xf numFmtId="3" fontId="40" fillId="6" borderId="6" xfId="0" applyNumberFormat="1" applyFont="1" applyFill="1" applyBorder="1" applyAlignment="1">
      <alignment horizontal="left" vertical="center" wrapText="1"/>
    </xf>
    <xf numFmtId="4" fontId="2" fillId="0" borderId="3" xfId="0" applyNumberFormat="1" applyFont="1" applyFill="1" applyBorder="1" applyAlignment="1">
      <alignment horizontal="center" wrapText="1"/>
    </xf>
    <xf numFmtId="0" fontId="4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38" fillId="2" borderId="6" xfId="0" applyNumberFormat="1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/>
    </xf>
    <xf numFmtId="0" fontId="43" fillId="0" borderId="4" xfId="0" applyFont="1" applyFill="1" applyBorder="1" applyAlignment="1">
      <alignment/>
    </xf>
    <xf numFmtId="0" fontId="10" fillId="6" borderId="14" xfId="0" applyFont="1" applyFill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 wrapText="1"/>
    </xf>
    <xf numFmtId="0" fontId="0" fillId="0" borderId="17" xfId="0" applyBorder="1" applyAlignment="1">
      <alignment/>
    </xf>
    <xf numFmtId="3" fontId="1" fillId="6" borderId="17" xfId="0" applyNumberFormat="1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wrapText="1"/>
    </xf>
    <xf numFmtId="166" fontId="1" fillId="0" borderId="22" xfId="0" applyNumberFormat="1" applyFont="1" applyFill="1" applyBorder="1" applyAlignment="1">
      <alignment horizontal="left" wrapText="1"/>
    </xf>
    <xf numFmtId="0" fontId="17" fillId="0" borderId="22" xfId="0" applyFont="1" applyFill="1" applyBorder="1" applyAlignment="1">
      <alignment/>
    </xf>
    <xf numFmtId="4" fontId="1" fillId="0" borderId="23" xfId="0" applyNumberFormat="1" applyFont="1" applyFill="1" applyBorder="1" applyAlignment="1">
      <alignment horizontal="center" wrapText="1"/>
    </xf>
    <xf numFmtId="4" fontId="8" fillId="0" borderId="23" xfId="0" applyNumberFormat="1" applyFont="1" applyFill="1" applyBorder="1" applyAlignment="1">
      <alignment horizontal="center" wrapText="1"/>
    </xf>
    <xf numFmtId="4" fontId="12" fillId="0" borderId="23" xfId="0" applyNumberFormat="1" applyFont="1" applyFill="1" applyBorder="1" applyAlignment="1">
      <alignment horizontal="center" wrapText="1"/>
    </xf>
    <xf numFmtId="0" fontId="0" fillId="0" borderId="23" xfId="0" applyBorder="1" applyAlignment="1">
      <alignment/>
    </xf>
    <xf numFmtId="3" fontId="1" fillId="6" borderId="23" xfId="0" applyNumberFormat="1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166" fontId="8" fillId="0" borderId="22" xfId="0" applyNumberFormat="1" applyFont="1" applyFill="1" applyBorder="1" applyAlignment="1">
      <alignment horizontal="left" wrapText="1"/>
    </xf>
    <xf numFmtId="4" fontId="15" fillId="0" borderId="23" xfId="0" applyNumberFormat="1" applyFont="1" applyFill="1" applyBorder="1" applyAlignment="1">
      <alignment horizontal="center" wrapText="1"/>
    </xf>
    <xf numFmtId="4" fontId="25" fillId="0" borderId="23" xfId="0" applyNumberFormat="1" applyFont="1" applyFill="1" applyBorder="1" applyAlignment="1">
      <alignment horizontal="center" wrapText="1"/>
    </xf>
    <xf numFmtId="4" fontId="22" fillId="0" borderId="23" xfId="0" applyNumberFormat="1" applyFont="1" applyFill="1" applyBorder="1" applyAlignment="1">
      <alignment horizontal="center" wrapText="1"/>
    </xf>
    <xf numFmtId="3" fontId="1" fillId="2" borderId="23" xfId="0" applyNumberFormat="1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wrapText="1" indent="1"/>
    </xf>
    <xf numFmtId="8" fontId="12" fillId="2" borderId="7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tabSelected="1" workbookViewId="0" topLeftCell="A22">
      <selection activeCell="I19" sqref="I19"/>
    </sheetView>
  </sheetViews>
  <sheetFormatPr defaultColWidth="11.421875" defaultRowHeight="12.75"/>
  <cols>
    <col min="1" max="1" width="6.00390625" style="1" customWidth="1"/>
    <col min="2" max="2" width="12.8515625" style="2" customWidth="1"/>
    <col min="3" max="3" width="29.421875" style="2" customWidth="1"/>
    <col min="4" max="5" width="11.8515625" style="2" customWidth="1"/>
    <col min="6" max="6" width="10.140625" style="2" customWidth="1"/>
    <col min="7" max="7" width="11.00390625" style="2" customWidth="1"/>
    <col min="8" max="8" width="39.7109375" style="3" customWidth="1"/>
    <col min="9" max="9" width="28.28125" style="3" customWidth="1"/>
    <col min="10" max="16384" width="11.421875" style="2" customWidth="1"/>
  </cols>
  <sheetData>
    <row r="1" spans="1:7" ht="5.25" customHeight="1">
      <c r="A1" s="4"/>
      <c r="B1" s="5"/>
      <c r="C1" s="6"/>
      <c r="D1" s="6"/>
      <c r="E1" s="6"/>
      <c r="F1" s="6"/>
      <c r="G1" s="6"/>
    </row>
    <row r="2" spans="1:9" ht="17.25" customHeight="1">
      <c r="A2" s="4"/>
      <c r="B2" s="7" t="s">
        <v>0</v>
      </c>
      <c r="C2" s="7"/>
      <c r="D2" s="8" t="s">
        <v>1</v>
      </c>
      <c r="E2" s="7"/>
      <c r="F2" s="7"/>
      <c r="G2" s="7"/>
      <c r="H2" s="9"/>
      <c r="I2" s="10">
        <f ca="1">TODAY()</f>
        <v>43813</v>
      </c>
    </row>
    <row r="3" spans="1:9" ht="13.5" customHeight="1">
      <c r="A3" s="144"/>
      <c r="B3" s="144"/>
      <c r="C3" s="144"/>
      <c r="D3" s="144"/>
      <c r="E3" s="144"/>
      <c r="F3" s="11"/>
      <c r="G3" s="11"/>
      <c r="I3" s="12"/>
    </row>
    <row r="4" spans="1:9" ht="31.5" customHeight="1">
      <c r="A4" s="13" t="s">
        <v>2</v>
      </c>
      <c r="B4" s="13" t="s">
        <v>3</v>
      </c>
      <c r="C4" s="14" t="s">
        <v>224</v>
      </c>
      <c r="D4" s="15" t="s">
        <v>225</v>
      </c>
      <c r="E4" s="15" t="s">
        <v>5</v>
      </c>
      <c r="F4" s="15" t="s">
        <v>6</v>
      </c>
      <c r="G4" s="16" t="s">
        <v>7</v>
      </c>
      <c r="H4" s="17" t="s">
        <v>8</v>
      </c>
      <c r="I4" s="17" t="s">
        <v>9</v>
      </c>
    </row>
    <row r="5" spans="1:9" ht="27.75" customHeight="1">
      <c r="A5" s="18">
        <v>0</v>
      </c>
      <c r="B5" s="19">
        <v>43711</v>
      </c>
      <c r="C5" s="20" t="s">
        <v>10</v>
      </c>
      <c r="D5" s="21">
        <v>0</v>
      </c>
      <c r="E5" s="22"/>
      <c r="F5" s="23"/>
      <c r="G5" s="24"/>
      <c r="H5" s="25" t="s">
        <v>11</v>
      </c>
      <c r="I5" s="145">
        <v>81.3</v>
      </c>
    </row>
    <row r="6" spans="1:9" ht="27.75" customHeight="1">
      <c r="A6" s="18"/>
      <c r="B6" s="27" t="s">
        <v>12</v>
      </c>
      <c r="C6" s="28"/>
      <c r="D6" s="29"/>
      <c r="E6" s="30"/>
      <c r="F6" s="29"/>
      <c r="G6" s="31"/>
      <c r="H6" s="32" t="s">
        <v>13</v>
      </c>
      <c r="I6" s="33" t="s">
        <v>14</v>
      </c>
    </row>
    <row r="7" spans="1:9" ht="27.75" customHeight="1">
      <c r="A7" s="18"/>
      <c r="B7" s="27"/>
      <c r="C7" s="34"/>
      <c r="D7" s="29"/>
      <c r="E7" s="30"/>
      <c r="F7" s="29"/>
      <c r="G7" s="31"/>
      <c r="H7" s="35" t="s">
        <v>15</v>
      </c>
      <c r="I7" s="33"/>
    </row>
    <row r="8" spans="1:9" ht="27.75" customHeight="1">
      <c r="A8" s="36">
        <v>1</v>
      </c>
      <c r="B8" s="37">
        <f>B5+1</f>
        <v>43712</v>
      </c>
      <c r="C8" s="38" t="s">
        <v>16</v>
      </c>
      <c r="D8" s="39">
        <v>15</v>
      </c>
      <c r="E8" s="40">
        <f>E5+D8</f>
        <v>15</v>
      </c>
      <c r="F8" s="41">
        <v>17.6</v>
      </c>
      <c r="G8" s="42">
        <v>128</v>
      </c>
      <c r="H8" s="43" t="s">
        <v>17</v>
      </c>
      <c r="I8" s="44" t="s">
        <v>217</v>
      </c>
    </row>
    <row r="9" spans="1:9" ht="27.75" customHeight="1">
      <c r="A9" s="18"/>
      <c r="B9" s="45" t="s">
        <v>18</v>
      </c>
      <c r="C9" s="46"/>
      <c r="D9" s="29"/>
      <c r="E9" s="30"/>
      <c r="F9" s="29"/>
      <c r="G9" s="31"/>
      <c r="H9" s="47" t="s">
        <v>19</v>
      </c>
      <c r="I9" s="48"/>
    </row>
    <row r="10" spans="1:9" ht="27.75" customHeight="1">
      <c r="A10" s="18"/>
      <c r="B10" s="27"/>
      <c r="C10" s="49"/>
      <c r="D10" s="29"/>
      <c r="E10" s="30"/>
      <c r="F10" s="29"/>
      <c r="G10" s="31"/>
      <c r="H10" s="32" t="s">
        <v>20</v>
      </c>
      <c r="I10" s="48"/>
    </row>
    <row r="11" spans="1:9" ht="27.75" customHeight="1">
      <c r="A11" s="36">
        <v>2</v>
      </c>
      <c r="B11" s="37">
        <f>B8+1</f>
        <v>43713</v>
      </c>
      <c r="C11" s="38" t="s">
        <v>21</v>
      </c>
      <c r="D11" s="39">
        <f>38.5-D8</f>
        <v>23.5</v>
      </c>
      <c r="E11" s="40">
        <f>E8+D11</f>
        <v>38.5</v>
      </c>
      <c r="F11" s="41">
        <v>17.5</v>
      </c>
      <c r="G11" s="42">
        <v>181</v>
      </c>
      <c r="H11" s="43" t="s">
        <v>22</v>
      </c>
      <c r="I11" s="44" t="s">
        <v>217</v>
      </c>
    </row>
    <row r="12" spans="1:9" ht="27.75" customHeight="1">
      <c r="A12" s="18"/>
      <c r="B12" s="45" t="s">
        <v>18</v>
      </c>
      <c r="C12" s="34"/>
      <c r="D12" s="29"/>
      <c r="E12" s="30"/>
      <c r="F12" s="29"/>
      <c r="G12" s="31"/>
      <c r="H12" s="47" t="s">
        <v>23</v>
      </c>
      <c r="I12" s="51" t="s">
        <v>24</v>
      </c>
    </row>
    <row r="13" spans="1:9" ht="27.75" customHeight="1">
      <c r="A13" s="18"/>
      <c r="B13" s="27"/>
      <c r="C13" s="46"/>
      <c r="D13" s="29"/>
      <c r="E13" s="30"/>
      <c r="F13" s="29"/>
      <c r="G13" s="31"/>
      <c r="H13" s="52" t="s">
        <v>25</v>
      </c>
      <c r="I13" s="48"/>
    </row>
    <row r="14" spans="1:9" ht="27.75" customHeight="1">
      <c r="A14" s="36">
        <v>3</v>
      </c>
      <c r="B14" s="37">
        <f>B11+1</f>
        <v>43714</v>
      </c>
      <c r="C14" s="38" t="s">
        <v>26</v>
      </c>
      <c r="D14" s="39">
        <v>16.3</v>
      </c>
      <c r="E14" s="40">
        <f>E11+D14</f>
        <v>54.8</v>
      </c>
      <c r="F14" s="41">
        <v>19</v>
      </c>
      <c r="G14" s="42">
        <v>180</v>
      </c>
      <c r="H14" s="43" t="s">
        <v>27</v>
      </c>
      <c r="I14" s="44" t="s">
        <v>218</v>
      </c>
    </row>
    <row r="15" spans="1:9" ht="27.75" customHeight="1">
      <c r="A15" s="18"/>
      <c r="B15" s="45" t="s">
        <v>28</v>
      </c>
      <c r="C15" s="34"/>
      <c r="D15" s="29"/>
      <c r="E15" s="30"/>
      <c r="F15" s="29"/>
      <c r="G15" s="31"/>
      <c r="H15" s="47" t="s">
        <v>29</v>
      </c>
      <c r="I15" s="51" t="s">
        <v>30</v>
      </c>
    </row>
    <row r="16" spans="1:9" ht="27.75" customHeight="1">
      <c r="A16" s="18"/>
      <c r="B16" s="27"/>
      <c r="C16" s="34"/>
      <c r="D16" s="29"/>
      <c r="E16" s="30"/>
      <c r="F16" s="29"/>
      <c r="G16" s="31"/>
      <c r="H16" s="32" t="s">
        <v>31</v>
      </c>
      <c r="I16" s="33" t="s">
        <v>32</v>
      </c>
    </row>
    <row r="17" spans="1:9" ht="27.75" customHeight="1">
      <c r="A17" s="36">
        <v>4</v>
      </c>
      <c r="B17" s="37">
        <f>B14+1</f>
        <v>43715</v>
      </c>
      <c r="C17" s="38" t="s">
        <v>33</v>
      </c>
      <c r="D17" s="39">
        <v>25.7</v>
      </c>
      <c r="E17" s="40">
        <f>E14+D17</f>
        <v>80.5</v>
      </c>
      <c r="F17" s="41">
        <v>29</v>
      </c>
      <c r="G17" s="42">
        <v>333</v>
      </c>
      <c r="H17" s="43" t="s">
        <v>34</v>
      </c>
      <c r="I17" s="50" t="s">
        <v>35</v>
      </c>
    </row>
    <row r="18" spans="1:9" ht="27.75" customHeight="1">
      <c r="A18" s="18"/>
      <c r="B18" s="45" t="s">
        <v>36</v>
      </c>
      <c r="C18" s="34"/>
      <c r="D18" s="29"/>
      <c r="E18" s="30"/>
      <c r="F18" s="29"/>
      <c r="G18" s="31"/>
      <c r="H18" s="47" t="s">
        <v>37</v>
      </c>
      <c r="I18" s="51" t="s">
        <v>226</v>
      </c>
    </row>
    <row r="19" spans="1:9" ht="27.75" customHeight="1">
      <c r="A19" s="18"/>
      <c r="B19" s="27"/>
      <c r="C19" s="34"/>
      <c r="D19" s="29"/>
      <c r="E19" s="30"/>
      <c r="F19" s="29"/>
      <c r="G19" s="31"/>
      <c r="H19" s="47" t="s">
        <v>38</v>
      </c>
      <c r="I19" s="53" t="s">
        <v>39</v>
      </c>
    </row>
    <row r="20" spans="1:9" ht="34.5" customHeight="1">
      <c r="A20" s="36">
        <v>5</v>
      </c>
      <c r="B20" s="37">
        <f>B17+1</f>
        <v>43716</v>
      </c>
      <c r="C20" s="38" t="s">
        <v>40</v>
      </c>
      <c r="D20" s="39">
        <v>8</v>
      </c>
      <c r="E20" s="40">
        <f>E17+D20</f>
        <v>88.5</v>
      </c>
      <c r="F20" s="41">
        <v>11.4</v>
      </c>
      <c r="G20" s="42">
        <v>81</v>
      </c>
      <c r="H20" s="43" t="s">
        <v>41</v>
      </c>
      <c r="I20" s="50" t="s">
        <v>35</v>
      </c>
    </row>
    <row r="21" spans="1:9" ht="34.5" customHeight="1">
      <c r="A21" s="27"/>
      <c r="B21" s="45" t="s">
        <v>42</v>
      </c>
      <c r="C21" s="34"/>
      <c r="D21" s="29"/>
      <c r="E21" s="30"/>
      <c r="F21" s="54"/>
      <c r="G21" s="31"/>
      <c r="H21" s="47" t="s">
        <v>43</v>
      </c>
      <c r="I21" s="48"/>
    </row>
    <row r="22" spans="1:9" ht="27.75" customHeight="1">
      <c r="A22" s="18"/>
      <c r="B22" s="27"/>
      <c r="C22" s="34"/>
      <c r="D22" s="29"/>
      <c r="E22" s="30"/>
      <c r="F22" s="29"/>
      <c r="G22" s="31"/>
      <c r="H22" s="55" t="s">
        <v>44</v>
      </c>
      <c r="I22" s="48"/>
    </row>
    <row r="23" spans="1:9" ht="27.75" customHeight="1">
      <c r="A23" s="36">
        <v>6</v>
      </c>
      <c r="B23" s="37">
        <f>B20+1</f>
        <v>43717</v>
      </c>
      <c r="C23" s="38" t="s">
        <v>45</v>
      </c>
      <c r="D23" s="39">
        <f>31.4-D20</f>
        <v>23.4</v>
      </c>
      <c r="E23" s="40">
        <f>E20+D23</f>
        <v>111.9</v>
      </c>
      <c r="F23" s="41">
        <v>21</v>
      </c>
      <c r="G23" s="42">
        <v>133</v>
      </c>
      <c r="H23" s="43" t="s">
        <v>46</v>
      </c>
      <c r="I23" s="44" t="s">
        <v>217</v>
      </c>
    </row>
    <row r="24" spans="1:9" ht="27.75" customHeight="1">
      <c r="A24" s="27"/>
      <c r="B24" s="45" t="s">
        <v>42</v>
      </c>
      <c r="C24" s="34"/>
      <c r="D24" s="29"/>
      <c r="E24" s="30"/>
      <c r="F24" s="56"/>
      <c r="G24" s="31"/>
      <c r="H24" s="47" t="s">
        <v>47</v>
      </c>
      <c r="I24" s="33"/>
    </row>
    <row r="25" spans="1:9" ht="27.75" customHeight="1">
      <c r="A25" s="57"/>
      <c r="B25" s="27"/>
      <c r="C25" s="34"/>
      <c r="D25" s="58"/>
      <c r="E25" s="59"/>
      <c r="F25" s="60"/>
      <c r="G25" s="61"/>
      <c r="H25" s="62" t="s">
        <v>48</v>
      </c>
      <c r="I25" s="63"/>
    </row>
    <row r="26" spans="1:9" ht="27.75" customHeight="1">
      <c r="A26" s="36">
        <v>7</v>
      </c>
      <c r="B26" s="37">
        <f>B23+1</f>
        <v>43718</v>
      </c>
      <c r="C26" s="38" t="s">
        <v>49</v>
      </c>
      <c r="D26" s="39">
        <v>22.5</v>
      </c>
      <c r="E26" s="40">
        <f>E23+D26</f>
        <v>134.4</v>
      </c>
      <c r="F26" s="41">
        <v>22</v>
      </c>
      <c r="G26" s="42">
        <v>220</v>
      </c>
      <c r="H26" s="43" t="s">
        <v>50</v>
      </c>
      <c r="I26" s="50" t="s">
        <v>219</v>
      </c>
    </row>
    <row r="27" spans="1:9" ht="27.75" customHeight="1">
      <c r="A27" s="18"/>
      <c r="B27" s="27" t="s">
        <v>51</v>
      </c>
      <c r="C27" s="34" t="s">
        <v>52</v>
      </c>
      <c r="D27" s="29"/>
      <c r="E27" s="30"/>
      <c r="F27" s="54"/>
      <c r="G27" s="31"/>
      <c r="H27" s="47" t="s">
        <v>53</v>
      </c>
      <c r="I27" s="33"/>
    </row>
    <row r="28" spans="1:9" ht="27.75" customHeight="1">
      <c r="A28" s="18"/>
      <c r="B28" s="27"/>
      <c r="C28" s="34"/>
      <c r="D28" s="29"/>
      <c r="E28" s="30"/>
      <c r="F28" s="29"/>
      <c r="G28" s="31"/>
      <c r="H28" s="47" t="s">
        <v>54</v>
      </c>
      <c r="I28" s="48"/>
    </row>
    <row r="29" spans="1:9" ht="27.75" customHeight="1">
      <c r="A29" s="36">
        <v>8</v>
      </c>
      <c r="B29" s="37">
        <f>B26+1</f>
        <v>43719</v>
      </c>
      <c r="C29" s="38" t="s">
        <v>55</v>
      </c>
      <c r="D29" s="39">
        <v>22</v>
      </c>
      <c r="E29" s="40">
        <f>E26+D29</f>
        <v>156.4</v>
      </c>
      <c r="F29" s="41">
        <v>25.4</v>
      </c>
      <c r="G29" s="42">
        <v>297</v>
      </c>
      <c r="H29" s="43" t="s">
        <v>56</v>
      </c>
      <c r="I29" s="50" t="s">
        <v>220</v>
      </c>
    </row>
    <row r="30" spans="1:9" ht="27.75" customHeight="1">
      <c r="A30" s="18"/>
      <c r="B30" s="27" t="s">
        <v>57</v>
      </c>
      <c r="C30" s="34"/>
      <c r="D30" s="29"/>
      <c r="E30" s="30"/>
      <c r="F30" s="29"/>
      <c r="G30" s="31"/>
      <c r="H30" s="47" t="s">
        <v>58</v>
      </c>
      <c r="I30" s="64" t="s">
        <v>59</v>
      </c>
    </row>
    <row r="31" spans="1:9" ht="27.75" customHeight="1">
      <c r="A31" s="18"/>
      <c r="B31" s="27"/>
      <c r="C31" s="34"/>
      <c r="D31" s="29"/>
      <c r="E31" s="30"/>
      <c r="F31" s="29"/>
      <c r="G31" s="31"/>
      <c r="H31" s="32" t="s">
        <v>60</v>
      </c>
      <c r="I31" s="33" t="s">
        <v>61</v>
      </c>
    </row>
    <row r="32" spans="1:9" ht="27.75" customHeight="1">
      <c r="A32" s="36">
        <v>9</v>
      </c>
      <c r="B32" s="37">
        <f>B29+1</f>
        <v>43720</v>
      </c>
      <c r="C32" s="38" t="s">
        <v>62</v>
      </c>
      <c r="D32" s="39">
        <f>33.3-D29</f>
        <v>11.299999999999997</v>
      </c>
      <c r="E32" s="40">
        <f>E29+D32</f>
        <v>167.7</v>
      </c>
      <c r="F32" s="41">
        <v>13.7</v>
      </c>
      <c r="G32" s="42">
        <v>110</v>
      </c>
      <c r="H32" s="43" t="s">
        <v>63</v>
      </c>
      <c r="I32" s="50" t="s">
        <v>221</v>
      </c>
    </row>
    <row r="33" spans="1:9" ht="27.75" customHeight="1">
      <c r="A33" s="18"/>
      <c r="B33" s="27" t="s">
        <v>57</v>
      </c>
      <c r="C33" s="34"/>
      <c r="D33" s="29"/>
      <c r="E33" s="30"/>
      <c r="F33" s="29"/>
      <c r="G33" s="31"/>
      <c r="H33" s="47" t="s">
        <v>64</v>
      </c>
      <c r="I33" s="33" t="s">
        <v>65</v>
      </c>
    </row>
    <row r="34" spans="1:9" ht="27.75" customHeight="1">
      <c r="A34" s="18"/>
      <c r="B34" s="27"/>
      <c r="C34" s="34"/>
      <c r="D34" s="29"/>
      <c r="E34" s="30"/>
      <c r="F34" s="29"/>
      <c r="G34" s="31"/>
      <c r="H34" s="52" t="s">
        <v>66</v>
      </c>
      <c r="I34" s="33" t="s">
        <v>67</v>
      </c>
    </row>
    <row r="35" spans="1:9" ht="27.75" customHeight="1">
      <c r="A35" s="36">
        <v>10</v>
      </c>
      <c r="B35" s="37">
        <f>B32+1</f>
        <v>43721</v>
      </c>
      <c r="C35" s="38" t="s">
        <v>68</v>
      </c>
      <c r="D35" s="39">
        <v>28.2</v>
      </c>
      <c r="E35" s="40">
        <f>E32+D35</f>
        <v>195.89999999999998</v>
      </c>
      <c r="F35" s="41">
        <v>27.6</v>
      </c>
      <c r="G35" s="42">
        <v>95</v>
      </c>
      <c r="H35" s="43" t="s">
        <v>69</v>
      </c>
      <c r="I35" s="50" t="s">
        <v>222</v>
      </c>
    </row>
    <row r="36" spans="1:9" ht="27.75" customHeight="1">
      <c r="A36" s="18"/>
      <c r="B36" s="27" t="s">
        <v>70</v>
      </c>
      <c r="C36" s="34" t="s">
        <v>71</v>
      </c>
      <c r="D36" s="29"/>
      <c r="E36" s="30"/>
      <c r="F36" s="29"/>
      <c r="G36" s="31"/>
      <c r="H36" s="47" t="s">
        <v>72</v>
      </c>
      <c r="I36" s="65" t="s">
        <v>73</v>
      </c>
    </row>
    <row r="37" spans="1:9" ht="30.75" customHeight="1">
      <c r="A37" s="18"/>
      <c r="B37" s="27"/>
      <c r="C37" s="34"/>
      <c r="D37" s="66"/>
      <c r="E37" s="30"/>
      <c r="F37" s="29"/>
      <c r="G37" s="31"/>
      <c r="H37" s="32" t="s">
        <v>74</v>
      </c>
      <c r="I37" s="33"/>
    </row>
    <row r="38" spans="1:9" ht="27.75" customHeight="1">
      <c r="A38" s="36">
        <v>11</v>
      </c>
      <c r="B38" s="37">
        <f>B35+1</f>
        <v>43722</v>
      </c>
      <c r="C38" s="38" t="s">
        <v>75</v>
      </c>
      <c r="D38" s="39">
        <v>23.6</v>
      </c>
      <c r="E38" s="40">
        <f>E35+D38</f>
        <v>219.49999999999997</v>
      </c>
      <c r="F38" s="41">
        <v>25.8</v>
      </c>
      <c r="G38" s="42">
        <v>141</v>
      </c>
      <c r="H38" s="43" t="s">
        <v>76</v>
      </c>
      <c r="I38" s="50" t="s">
        <v>223</v>
      </c>
    </row>
    <row r="39" spans="1:9" ht="27.75" customHeight="1">
      <c r="A39" s="18"/>
      <c r="B39" s="27" t="s">
        <v>77</v>
      </c>
      <c r="C39" s="34"/>
      <c r="D39" s="29"/>
      <c r="E39" s="30"/>
      <c r="F39" s="29"/>
      <c r="G39" s="31"/>
      <c r="H39" s="47" t="s">
        <v>78</v>
      </c>
      <c r="I39" s="33"/>
    </row>
    <row r="40" spans="1:9" ht="27.75" customHeight="1">
      <c r="A40" s="18"/>
      <c r="B40" s="27"/>
      <c r="C40" s="34"/>
      <c r="D40" s="29"/>
      <c r="E40" s="30"/>
      <c r="F40" s="30"/>
      <c r="G40" s="31"/>
      <c r="H40" s="32" t="s">
        <v>79</v>
      </c>
      <c r="I40" s="33"/>
    </row>
    <row r="41" spans="1:9" ht="27.75" customHeight="1">
      <c r="A41" s="36">
        <v>12</v>
      </c>
      <c r="B41" s="37">
        <f>B38+1</f>
        <v>43723</v>
      </c>
      <c r="C41" s="38" t="s">
        <v>80</v>
      </c>
      <c r="D41" s="39" t="s">
        <v>98</v>
      </c>
      <c r="E41" s="67">
        <f>E38</f>
        <v>219.49999999999997</v>
      </c>
      <c r="F41" s="67">
        <f>SUM(F5:F39)</f>
        <v>230</v>
      </c>
      <c r="G41" s="68"/>
      <c r="H41" s="43" t="s">
        <v>81</v>
      </c>
      <c r="I41" s="50"/>
    </row>
    <row r="42" spans="1:9" ht="27.75" customHeight="1">
      <c r="A42" s="18"/>
      <c r="B42" s="27"/>
      <c r="C42" s="46"/>
      <c r="D42" s="69"/>
      <c r="E42" s="69"/>
      <c r="F42" s="30"/>
      <c r="G42" s="70"/>
      <c r="H42" s="32"/>
      <c r="I42" s="48"/>
    </row>
    <row r="43" spans="1:9" ht="27.75" customHeight="1">
      <c r="A43" s="18"/>
      <c r="B43" s="71" t="s">
        <v>82</v>
      </c>
      <c r="C43" s="72" t="s">
        <v>83</v>
      </c>
      <c r="D43" s="73"/>
      <c r="E43" s="74">
        <f>E41/11</f>
        <v>19.954545454545453</v>
      </c>
      <c r="F43" s="74">
        <f>F41/11</f>
        <v>20.90909090909091</v>
      </c>
      <c r="G43" s="75"/>
      <c r="H43" s="52"/>
      <c r="I43" s="33"/>
    </row>
  </sheetData>
  <sheetProtection selectLockedCells="1" selectUnlockedCells="1"/>
  <mergeCells count="1">
    <mergeCell ref="A3:E3"/>
  </mergeCells>
  <printOptions/>
  <pageMargins left="0.49027777777777776" right="0.45" top="0.4" bottom="0.5701388888888889" header="0.5118055555555555" footer="0.5118055555555555"/>
  <pageSetup fitToHeight="1" fitToWidth="1" horizontalDpi="300" verticalDpi="3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workbookViewId="0" topLeftCell="A1">
      <selection activeCell="A6" sqref="A6"/>
    </sheetView>
  </sheetViews>
  <sheetFormatPr defaultColWidth="11.421875" defaultRowHeight="12.75"/>
  <cols>
    <col min="1" max="1" width="6.00390625" style="1" customWidth="1"/>
    <col min="2" max="2" width="6.57421875" style="1" customWidth="1"/>
    <col min="3" max="3" width="16.421875" style="2" customWidth="1"/>
    <col min="4" max="4" width="28.00390625" style="2" customWidth="1"/>
    <col min="5" max="5" width="32.28125" style="2" customWidth="1"/>
    <col min="6" max="6" width="27.140625" style="2" customWidth="1"/>
    <col min="7" max="7" width="16.57421875" style="2" customWidth="1"/>
    <col min="8" max="8" width="28.421875" style="3" customWidth="1"/>
    <col min="9" max="9" width="12.57421875" style="3" customWidth="1"/>
    <col min="10" max="16384" width="11.421875" style="2" customWidth="1"/>
  </cols>
  <sheetData>
    <row r="1" spans="1:6" ht="5.25" customHeight="1">
      <c r="A1" s="4"/>
      <c r="B1" s="4"/>
      <c r="C1" s="5"/>
      <c r="D1" s="6"/>
      <c r="E1" s="6"/>
      <c r="F1" s="6"/>
    </row>
    <row r="2" spans="1:9" ht="17.25" customHeight="1">
      <c r="A2" s="4"/>
      <c r="B2" s="4"/>
      <c r="C2" s="76" t="s">
        <v>0</v>
      </c>
      <c r="D2" s="76"/>
      <c r="E2" s="77" t="s">
        <v>84</v>
      </c>
      <c r="F2" s="76"/>
      <c r="G2" s="78"/>
      <c r="I2" s="10">
        <f ca="1">TODAY()</f>
        <v>43813</v>
      </c>
    </row>
    <row r="3" spans="1:6" ht="13.5" customHeight="1">
      <c r="A3" s="144"/>
      <c r="B3" s="144"/>
      <c r="C3" s="144"/>
      <c r="D3" s="144"/>
      <c r="E3" s="144"/>
      <c r="F3" s="144"/>
    </row>
    <row r="4" spans="1:9" ht="31.5" customHeight="1">
      <c r="A4" s="13" t="s">
        <v>2</v>
      </c>
      <c r="B4" s="13" t="s">
        <v>85</v>
      </c>
      <c r="C4" s="13" t="s">
        <v>3</v>
      </c>
      <c r="D4" s="14" t="s">
        <v>86</v>
      </c>
      <c r="E4" s="17" t="s">
        <v>8</v>
      </c>
      <c r="F4" s="17" t="s">
        <v>87</v>
      </c>
      <c r="G4" s="79"/>
      <c r="H4" s="17"/>
      <c r="I4" s="17" t="s">
        <v>88</v>
      </c>
    </row>
    <row r="5" spans="1:9" ht="24" customHeight="1">
      <c r="A5" s="18">
        <v>0</v>
      </c>
      <c r="B5" s="80" t="s">
        <v>89</v>
      </c>
      <c r="C5" s="81">
        <v>42130</v>
      </c>
      <c r="D5" s="82" t="s">
        <v>90</v>
      </c>
      <c r="E5" s="83" t="s">
        <v>91</v>
      </c>
      <c r="F5" s="84" t="s">
        <v>92</v>
      </c>
      <c r="G5" s="85" t="s">
        <v>93</v>
      </c>
      <c r="H5" s="83" t="s">
        <v>94</v>
      </c>
      <c r="I5" s="84" t="s">
        <v>95</v>
      </c>
    </row>
    <row r="6" spans="1:9" ht="24" customHeight="1">
      <c r="A6" s="18"/>
      <c r="B6" s="80"/>
      <c r="C6" s="86"/>
      <c r="D6" s="87"/>
      <c r="E6" s="32"/>
      <c r="F6" s="33"/>
      <c r="G6" s="88"/>
      <c r="H6" s="32"/>
      <c r="I6" s="33"/>
    </row>
    <row r="7" spans="1:9" ht="29.25" customHeight="1">
      <c r="A7" s="18"/>
      <c r="B7" s="80"/>
      <c r="C7" s="86"/>
      <c r="D7" s="82"/>
      <c r="E7" s="32"/>
      <c r="F7" s="33"/>
      <c r="G7" s="89"/>
      <c r="H7" s="32"/>
      <c r="I7" s="33"/>
    </row>
    <row r="8" spans="1:9" ht="24" customHeight="1">
      <c r="A8" s="18"/>
      <c r="B8" s="80"/>
      <c r="C8" s="86"/>
      <c r="D8" s="87"/>
      <c r="E8" s="32"/>
      <c r="F8" s="33"/>
      <c r="G8" s="89"/>
      <c r="H8" s="32"/>
      <c r="I8" s="33"/>
    </row>
    <row r="9" spans="1:9" ht="24" customHeight="1">
      <c r="A9" s="18"/>
      <c r="B9" s="80"/>
      <c r="C9" s="86"/>
      <c r="D9" s="90"/>
      <c r="E9" s="32"/>
      <c r="F9" s="33"/>
      <c r="G9" s="89"/>
      <c r="H9" s="32"/>
      <c r="I9" s="33"/>
    </row>
    <row r="10" spans="1:9" ht="30.75" customHeight="1">
      <c r="A10" s="18"/>
      <c r="B10" s="80"/>
      <c r="C10" s="86"/>
      <c r="D10" s="91"/>
      <c r="E10" s="32"/>
      <c r="F10" s="33"/>
      <c r="G10" s="92"/>
      <c r="H10" s="32"/>
      <c r="I10" s="33"/>
    </row>
    <row r="11" spans="1:9" ht="42.75" customHeight="1">
      <c r="A11" s="18"/>
      <c r="B11" s="80"/>
      <c r="C11" s="86"/>
      <c r="D11" s="82"/>
      <c r="E11" s="32"/>
      <c r="F11" s="32"/>
      <c r="G11" s="89"/>
      <c r="H11" s="32"/>
      <c r="I11" s="32"/>
    </row>
    <row r="12" spans="1:9" ht="34.5" customHeight="1">
      <c r="A12" s="18"/>
      <c r="B12" s="80"/>
      <c r="C12" s="86"/>
      <c r="D12" s="87"/>
      <c r="E12" s="32"/>
      <c r="F12" s="32"/>
      <c r="G12" s="89"/>
      <c r="H12" s="93"/>
      <c r="I12" s="32"/>
    </row>
    <row r="13" spans="1:9" ht="24" customHeight="1">
      <c r="A13" s="18"/>
      <c r="B13" s="80"/>
      <c r="C13" s="86"/>
      <c r="D13" s="87"/>
      <c r="E13" s="32"/>
      <c r="F13" s="33"/>
      <c r="G13" s="89"/>
      <c r="H13" s="32"/>
      <c r="I13" s="33"/>
    </row>
    <row r="14" spans="1:9" ht="24" customHeight="1">
      <c r="A14" s="18"/>
      <c r="B14" s="80"/>
      <c r="C14" s="86"/>
      <c r="D14" s="82"/>
      <c r="E14" s="32"/>
      <c r="F14" s="33"/>
      <c r="G14" s="89"/>
      <c r="H14" s="32"/>
      <c r="I14" s="33"/>
    </row>
    <row r="15" spans="1:9" ht="29.25" customHeight="1">
      <c r="A15" s="18"/>
      <c r="B15" s="80"/>
      <c r="C15" s="86"/>
      <c r="D15" s="94"/>
      <c r="E15" s="32"/>
      <c r="F15" s="33"/>
      <c r="G15" s="88"/>
      <c r="H15" s="32"/>
      <c r="I15" s="33"/>
    </row>
    <row r="16" spans="1:9" ht="24" customHeight="1">
      <c r="A16" s="18"/>
      <c r="B16" s="80"/>
      <c r="C16" s="86"/>
      <c r="D16" s="82"/>
      <c r="E16" s="32"/>
      <c r="F16" s="33"/>
      <c r="G16" s="89"/>
      <c r="H16" s="32"/>
      <c r="I16" s="33"/>
    </row>
    <row r="17" spans="1:9" ht="24" customHeight="1">
      <c r="A17" s="18"/>
      <c r="B17" s="80"/>
      <c r="C17" s="86"/>
      <c r="D17" s="87"/>
      <c r="E17" s="32"/>
      <c r="F17" s="33"/>
      <c r="G17" s="88"/>
      <c r="H17" s="32"/>
      <c r="I17" s="33"/>
    </row>
    <row r="18" spans="1:9" ht="24" customHeight="1">
      <c r="A18" s="18"/>
      <c r="B18" s="80"/>
      <c r="C18" s="86"/>
      <c r="D18" s="82"/>
      <c r="E18" s="32"/>
      <c r="F18" s="33"/>
      <c r="G18" s="89"/>
      <c r="H18" s="32"/>
      <c r="I18" s="33"/>
    </row>
    <row r="19" spans="1:9" ht="24" customHeight="1">
      <c r="A19" s="18"/>
      <c r="B19" s="80"/>
      <c r="C19" s="95"/>
      <c r="D19" s="96"/>
      <c r="E19" s="32"/>
      <c r="F19" s="33"/>
      <c r="G19" s="97"/>
      <c r="H19" s="32"/>
      <c r="I19" s="33"/>
    </row>
    <row r="20" spans="1:9" ht="24" customHeight="1">
      <c r="A20" s="18"/>
      <c r="B20" s="80"/>
      <c r="C20" s="86"/>
      <c r="D20" s="98"/>
      <c r="E20" s="32"/>
      <c r="F20" s="33"/>
      <c r="G20" s="89"/>
      <c r="H20" s="32"/>
      <c r="I20" s="33"/>
    </row>
    <row r="21" spans="1:9" ht="30.75" customHeight="1">
      <c r="A21" s="18"/>
      <c r="B21" s="80"/>
      <c r="C21" s="81"/>
      <c r="D21" s="91"/>
      <c r="E21" s="32"/>
      <c r="F21" s="33"/>
      <c r="G21" s="89"/>
      <c r="H21" s="32"/>
      <c r="I21" s="33"/>
    </row>
    <row r="22" spans="1:9" ht="28.5" customHeight="1">
      <c r="A22" s="18"/>
      <c r="B22" s="80"/>
      <c r="C22" s="86"/>
      <c r="D22" s="82"/>
      <c r="E22" s="32"/>
      <c r="F22" s="33"/>
      <c r="G22" s="97"/>
      <c r="H22" s="32"/>
      <c r="I22" s="33"/>
    </row>
    <row r="23" spans="1:9" ht="24" customHeight="1">
      <c r="A23" s="18"/>
      <c r="B23" s="80"/>
      <c r="C23" s="86"/>
      <c r="D23" s="87"/>
      <c r="E23" s="32"/>
      <c r="F23" s="33"/>
      <c r="G23" s="89"/>
      <c r="H23" s="32"/>
      <c r="I23" s="33"/>
    </row>
    <row r="24" spans="1:9" ht="24" customHeight="1">
      <c r="A24" s="18"/>
      <c r="B24" s="80"/>
      <c r="C24" s="86"/>
      <c r="D24" s="82"/>
      <c r="E24" s="32"/>
      <c r="F24" s="33"/>
      <c r="G24" s="89"/>
      <c r="H24" s="32"/>
      <c r="I24" s="33"/>
    </row>
    <row r="25" spans="1:9" ht="24" customHeight="1">
      <c r="A25" s="18"/>
      <c r="B25" s="80"/>
      <c r="C25" s="86"/>
      <c r="D25" s="87"/>
      <c r="E25" s="32"/>
      <c r="F25" s="33"/>
      <c r="G25" s="88"/>
      <c r="H25" s="32"/>
      <c r="I25" s="33"/>
    </row>
    <row r="26" spans="1:9" ht="30" customHeight="1">
      <c r="A26" s="18"/>
      <c r="B26" s="80"/>
      <c r="C26" s="86"/>
      <c r="D26" s="82"/>
      <c r="E26" s="32"/>
      <c r="F26" s="33"/>
      <c r="G26" s="89"/>
      <c r="H26" s="32"/>
      <c r="I26" s="33"/>
    </row>
    <row r="27" spans="1:9" ht="24" customHeight="1">
      <c r="A27" s="18"/>
      <c r="B27" s="80"/>
      <c r="C27" s="86"/>
      <c r="D27" s="99"/>
      <c r="E27" s="100"/>
      <c r="F27" s="33"/>
      <c r="G27" s="88"/>
      <c r="H27" s="32"/>
      <c r="I27" s="33"/>
    </row>
    <row r="28" spans="1:9" ht="30" customHeight="1">
      <c r="A28" s="18"/>
      <c r="B28" s="80"/>
      <c r="C28" s="86"/>
      <c r="D28" s="82"/>
      <c r="E28" s="100"/>
      <c r="F28" s="33"/>
      <c r="G28" s="89"/>
      <c r="H28" s="32"/>
      <c r="I28" s="33"/>
    </row>
    <row r="29" spans="1:9" ht="24" customHeight="1">
      <c r="A29" s="18"/>
      <c r="B29" s="80"/>
      <c r="C29" s="86"/>
      <c r="D29" s="87"/>
      <c r="E29" s="100"/>
      <c r="F29" s="33"/>
      <c r="G29" s="88"/>
      <c r="H29" s="32"/>
      <c r="I29" s="33"/>
    </row>
    <row r="30" spans="1:9" ht="24" customHeight="1">
      <c r="A30" s="18"/>
      <c r="B30" s="80"/>
      <c r="C30" s="86"/>
      <c r="D30" s="87"/>
      <c r="E30" s="101"/>
      <c r="F30" s="33"/>
      <c r="G30" s="88"/>
      <c r="H30" s="32"/>
      <c r="I30" s="33"/>
    </row>
    <row r="31" spans="1:9" ht="36.75" customHeight="1">
      <c r="A31" s="18"/>
      <c r="B31" s="80"/>
      <c r="C31" s="86"/>
      <c r="D31" s="82"/>
      <c r="E31" s="101"/>
      <c r="F31" s="33"/>
      <c r="G31" s="89"/>
      <c r="H31" s="32"/>
      <c r="I31" s="33"/>
    </row>
    <row r="32" spans="1:9" ht="24" customHeight="1">
      <c r="A32" s="18"/>
      <c r="B32" s="80"/>
      <c r="C32" s="86"/>
      <c r="D32" s="87"/>
      <c r="E32" s="32"/>
      <c r="F32" s="33"/>
      <c r="G32" s="89"/>
      <c r="H32" s="32"/>
      <c r="I32" s="33"/>
    </row>
    <row r="33" spans="1:9" ht="31.5" customHeight="1">
      <c r="A33" s="18"/>
      <c r="B33" s="80"/>
      <c r="C33" s="86"/>
      <c r="D33" s="82"/>
      <c r="E33" s="32"/>
      <c r="F33" s="33"/>
      <c r="G33" s="89"/>
      <c r="H33" s="32"/>
      <c r="I33" s="33"/>
    </row>
    <row r="34" spans="1:9" ht="33.75" customHeight="1">
      <c r="A34" s="18"/>
      <c r="B34" s="80"/>
      <c r="C34" s="86"/>
      <c r="D34" s="102"/>
      <c r="E34" s="32"/>
      <c r="F34" s="33"/>
      <c r="G34" s="88"/>
      <c r="H34" s="32"/>
      <c r="I34" s="33"/>
    </row>
    <row r="35" spans="1:9" ht="37.5" customHeight="1">
      <c r="A35" s="18"/>
      <c r="B35" s="80"/>
      <c r="C35" s="86"/>
      <c r="D35" s="82"/>
      <c r="E35" s="32"/>
      <c r="F35" s="33"/>
      <c r="G35" s="89"/>
      <c r="H35" s="32"/>
      <c r="I35" s="33"/>
    </row>
    <row r="36" spans="1:9" ht="20.25" customHeight="1">
      <c r="A36" s="18"/>
      <c r="B36" s="80"/>
      <c r="C36" s="86"/>
      <c r="D36" s="87"/>
      <c r="E36" s="32"/>
      <c r="F36" s="33"/>
      <c r="G36" s="103"/>
      <c r="H36" s="32"/>
      <c r="I36" s="33"/>
    </row>
    <row r="37" spans="1:9" ht="26.25" customHeight="1">
      <c r="A37" s="18"/>
      <c r="B37" s="80"/>
      <c r="C37" s="86"/>
      <c r="D37" s="82"/>
      <c r="E37" s="32"/>
      <c r="F37" s="33"/>
      <c r="G37" s="89"/>
      <c r="H37" s="32"/>
      <c r="I37" s="33"/>
    </row>
    <row r="38" spans="1:9" ht="24" customHeight="1">
      <c r="A38" s="18"/>
      <c r="B38" s="80"/>
      <c r="C38" s="86"/>
      <c r="D38" s="87"/>
      <c r="E38" s="32"/>
      <c r="F38" s="33"/>
      <c r="G38" s="103"/>
      <c r="H38" s="32"/>
      <c r="I38" s="33"/>
    </row>
    <row r="39" spans="1:9" ht="30" customHeight="1">
      <c r="A39" s="18"/>
      <c r="B39" s="80"/>
      <c r="C39" s="86"/>
      <c r="D39" s="82"/>
      <c r="E39" s="101"/>
      <c r="F39" s="33"/>
      <c r="G39" s="89"/>
      <c r="H39" s="100"/>
      <c r="I39" s="33"/>
    </row>
    <row r="40" spans="1:9" ht="24" customHeight="1">
      <c r="A40" s="18"/>
      <c r="B40" s="80"/>
      <c r="C40" s="86"/>
      <c r="D40" s="94"/>
      <c r="E40" s="32"/>
      <c r="F40" s="33"/>
      <c r="G40" s="103"/>
      <c r="H40" s="32"/>
      <c r="I40" s="33"/>
    </row>
    <row r="41" spans="1:9" ht="30.75" customHeight="1">
      <c r="A41" s="18"/>
      <c r="B41" s="80"/>
      <c r="C41" s="86"/>
      <c r="D41" s="82"/>
      <c r="E41" s="32"/>
      <c r="F41" s="33"/>
      <c r="G41" s="89"/>
      <c r="H41" s="100"/>
      <c r="I41" s="33"/>
    </row>
    <row r="42" spans="1:9" ht="24" customHeight="1">
      <c r="A42" s="18"/>
      <c r="B42" s="80"/>
      <c r="C42" s="86"/>
      <c r="D42" s="87"/>
      <c r="E42" s="32"/>
      <c r="F42" s="33"/>
      <c r="G42" s="103"/>
      <c r="H42" s="32"/>
      <c r="I42" s="33"/>
    </row>
    <row r="43" spans="1:9" ht="31.5" customHeight="1">
      <c r="A43" s="18"/>
      <c r="B43" s="80"/>
      <c r="C43" s="86"/>
      <c r="D43" s="82"/>
      <c r="E43" s="100"/>
      <c r="F43" s="33"/>
      <c r="G43" s="89"/>
      <c r="H43" s="101"/>
      <c r="I43" s="33"/>
    </row>
    <row r="44" spans="1:9" ht="24" customHeight="1">
      <c r="A44" s="18"/>
      <c r="B44" s="80"/>
      <c r="C44" s="86"/>
      <c r="D44" s="87"/>
      <c r="E44" s="32"/>
      <c r="F44" s="33"/>
      <c r="G44" s="104"/>
      <c r="H44" s="32"/>
      <c r="I44" s="33"/>
    </row>
    <row r="45" spans="1:9" ht="60.75" customHeight="1">
      <c r="A45" s="105"/>
      <c r="B45" s="80"/>
      <c r="C45" s="86"/>
      <c r="D45" s="82"/>
      <c r="E45" s="32"/>
      <c r="F45" s="33"/>
      <c r="G45" s="89"/>
      <c r="H45" s="32"/>
      <c r="I45" s="33"/>
    </row>
    <row r="46" spans="1:9" ht="11.25" customHeight="1">
      <c r="A46" s="18"/>
      <c r="B46" s="80"/>
      <c r="C46" s="86"/>
      <c r="D46" s="87"/>
      <c r="E46" s="32"/>
      <c r="F46" s="33"/>
      <c r="G46" s="103"/>
      <c r="H46" s="32"/>
      <c r="I46" s="33"/>
    </row>
    <row r="47" spans="1:9" ht="24" customHeight="1">
      <c r="A47" s="18">
        <f>A45+1</f>
        <v>1</v>
      </c>
      <c r="B47" s="80"/>
      <c r="C47" s="86">
        <f>C45+1</f>
        <v>1</v>
      </c>
      <c r="D47" s="87" t="s">
        <v>80</v>
      </c>
      <c r="E47" s="32"/>
      <c r="F47" s="33"/>
      <c r="G47" s="104"/>
      <c r="H47" s="32"/>
      <c r="I47" s="33"/>
    </row>
    <row r="48" spans="1:9" ht="10.5" customHeight="1">
      <c r="A48" s="18"/>
      <c r="B48" s="106"/>
      <c r="C48" s="27"/>
      <c r="D48" s="72"/>
      <c r="E48" s="32"/>
      <c r="F48" s="33"/>
      <c r="G48" s="103"/>
      <c r="H48" s="32"/>
      <c r="I48" s="33"/>
    </row>
  </sheetData>
  <sheetProtection selectLockedCells="1" selectUnlockedCells="1"/>
  <mergeCells count="1">
    <mergeCell ref="A3:F3"/>
  </mergeCells>
  <printOptions/>
  <pageMargins left="0.49027777777777776" right="0.45" top="0.4" bottom="0.5902777777777778" header="0.5118055555555555" footer="0.5118055555555555"/>
  <pageSetup fitToHeight="5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workbookViewId="0" topLeftCell="A1">
      <selection activeCell="C43" sqref="C43"/>
    </sheetView>
  </sheetViews>
  <sheetFormatPr defaultColWidth="11.421875" defaultRowHeight="12.75"/>
  <cols>
    <col min="1" max="1" width="6.00390625" style="1" customWidth="1"/>
    <col min="2" max="2" width="12.8515625" style="2" customWidth="1"/>
    <col min="3" max="3" width="30.7109375" style="2" customWidth="1"/>
    <col min="4" max="4" width="11.8515625" style="2" customWidth="1"/>
    <col min="5" max="5" width="14.7109375" style="2" customWidth="1"/>
    <col min="6" max="6" width="11.8515625" style="2" customWidth="1"/>
    <col min="7" max="7" width="2.7109375" style="2" customWidth="1"/>
    <col min="8" max="8" width="12.140625" style="2" customWidth="1"/>
    <col min="9" max="9" width="6.28125" style="2" customWidth="1"/>
    <col min="10" max="10" width="30.7109375" style="3" customWidth="1"/>
    <col min="11" max="11" width="17.140625" style="3" customWidth="1"/>
    <col min="12" max="16384" width="11.421875" style="2" customWidth="1"/>
  </cols>
  <sheetData>
    <row r="1" spans="1:8" ht="5.25" customHeight="1">
      <c r="A1" s="4"/>
      <c r="B1" s="5"/>
      <c r="C1" s="6"/>
      <c r="D1" s="6"/>
      <c r="E1" s="6"/>
      <c r="F1" s="6"/>
      <c r="G1" s="6"/>
      <c r="H1" s="6"/>
    </row>
    <row r="2" spans="1:11" ht="17.25" customHeight="1">
      <c r="A2" s="4"/>
      <c r="B2" s="76" t="s">
        <v>0</v>
      </c>
      <c r="C2" s="76"/>
      <c r="D2" s="77" t="s">
        <v>96</v>
      </c>
      <c r="E2" s="76"/>
      <c r="F2" s="76"/>
      <c r="G2" s="76"/>
      <c r="H2" s="76"/>
      <c r="I2" s="78"/>
      <c r="K2" s="10">
        <f ca="1">TODAY()</f>
        <v>43813</v>
      </c>
    </row>
    <row r="3" spans="1:11" ht="13.5" customHeight="1">
      <c r="A3" s="144"/>
      <c r="B3" s="144"/>
      <c r="C3" s="144"/>
      <c r="D3" s="144"/>
      <c r="E3" s="144"/>
      <c r="F3" s="11"/>
      <c r="G3" s="11"/>
      <c r="H3" s="11"/>
      <c r="K3" s="12"/>
    </row>
    <row r="4" spans="1:11" ht="31.5" customHeight="1">
      <c r="A4" s="13" t="s">
        <v>2</v>
      </c>
      <c r="B4" s="13" t="s">
        <v>3</v>
      </c>
      <c r="C4" s="14" t="s">
        <v>4</v>
      </c>
      <c r="D4" s="15"/>
      <c r="E4" s="15"/>
      <c r="F4" s="15" t="s">
        <v>97</v>
      </c>
      <c r="G4" s="15"/>
      <c r="H4" s="107" t="s">
        <v>98</v>
      </c>
      <c r="I4" s="79"/>
      <c r="J4" s="17" t="s">
        <v>8</v>
      </c>
      <c r="K4" s="17" t="s">
        <v>87</v>
      </c>
    </row>
    <row r="5" spans="1:11" ht="27.75" customHeight="1">
      <c r="A5" s="18">
        <v>0</v>
      </c>
      <c r="B5" s="19">
        <v>42617</v>
      </c>
      <c r="C5" s="20" t="s">
        <v>99</v>
      </c>
      <c r="D5" s="22" t="s">
        <v>100</v>
      </c>
      <c r="E5" s="22"/>
      <c r="F5" s="108"/>
      <c r="G5" s="109"/>
      <c r="H5" s="110">
        <v>0</v>
      </c>
      <c r="I5" s="111"/>
      <c r="J5" s="25" t="s">
        <v>101</v>
      </c>
      <c r="K5" s="26" t="s">
        <v>102</v>
      </c>
    </row>
    <row r="6" spans="1:11" ht="18" customHeight="1">
      <c r="A6" s="18"/>
      <c r="B6" s="27"/>
      <c r="C6" s="28" t="s">
        <v>103</v>
      </c>
      <c r="D6" s="30"/>
      <c r="E6" s="30"/>
      <c r="F6" s="30"/>
      <c r="G6" s="70"/>
      <c r="H6" s="112"/>
      <c r="I6" s="103"/>
      <c r="J6" s="113" t="s">
        <v>104</v>
      </c>
      <c r="K6" s="33"/>
    </row>
    <row r="7" spans="1:11" ht="27.75" customHeight="1">
      <c r="A7" s="114">
        <v>1</v>
      </c>
      <c r="B7" s="115">
        <f>B5+1</f>
        <v>42618</v>
      </c>
      <c r="C7" s="72" t="s">
        <v>105</v>
      </c>
      <c r="D7" s="22" t="s">
        <v>106</v>
      </c>
      <c r="E7" s="22"/>
      <c r="F7" s="29">
        <v>27.2</v>
      </c>
      <c r="G7" s="70"/>
      <c r="H7" s="112">
        <f aca="true" t="shared" si="0" ref="H7:H44">H6+F7</f>
        <v>27.2</v>
      </c>
      <c r="I7" s="103"/>
      <c r="J7" s="116" t="s">
        <v>107</v>
      </c>
      <c r="K7" s="64" t="s">
        <v>108</v>
      </c>
    </row>
    <row r="8" spans="1:11" ht="27.75" customHeight="1">
      <c r="A8" s="114">
        <v>2</v>
      </c>
      <c r="B8" s="115">
        <f>B7+1</f>
        <v>42619</v>
      </c>
      <c r="C8" s="117" t="s">
        <v>109</v>
      </c>
      <c r="D8" s="22" t="s">
        <v>110</v>
      </c>
      <c r="E8" s="22"/>
      <c r="F8" s="29">
        <v>24.3</v>
      </c>
      <c r="G8" s="70"/>
      <c r="H8" s="112">
        <f t="shared" si="0"/>
        <v>51.5</v>
      </c>
      <c r="I8" s="103"/>
      <c r="J8" s="116" t="s">
        <v>111</v>
      </c>
      <c r="K8" s="64" t="s">
        <v>112</v>
      </c>
    </row>
    <row r="9" spans="1:11" ht="27.75" customHeight="1">
      <c r="A9" s="114">
        <v>3</v>
      </c>
      <c r="B9" s="115">
        <f>B8+1</f>
        <v>42620</v>
      </c>
      <c r="C9" s="72" t="s">
        <v>113</v>
      </c>
      <c r="D9" s="30"/>
      <c r="E9" s="30"/>
      <c r="F9" s="29">
        <v>23.6</v>
      </c>
      <c r="G9" s="70"/>
      <c r="H9" s="112">
        <f t="shared" si="0"/>
        <v>75.1</v>
      </c>
      <c r="I9" s="103"/>
      <c r="J9" s="118" t="s">
        <v>114</v>
      </c>
      <c r="K9" s="64" t="s">
        <v>115</v>
      </c>
    </row>
    <row r="10" spans="1:11" ht="27.75" customHeight="1">
      <c r="A10" s="18"/>
      <c r="B10" s="27"/>
      <c r="C10" s="34"/>
      <c r="D10" s="22" t="s">
        <v>116</v>
      </c>
      <c r="E10" s="22"/>
      <c r="F10" s="30"/>
      <c r="G10" s="70"/>
      <c r="H10" s="112">
        <f t="shared" si="0"/>
        <v>75.1</v>
      </c>
      <c r="I10" s="103"/>
      <c r="J10" s="32"/>
      <c r="K10" s="33"/>
    </row>
    <row r="11" spans="1:11" ht="27.75" customHeight="1">
      <c r="A11" s="114">
        <v>4</v>
      </c>
      <c r="B11" s="115">
        <f>B9+1</f>
        <v>42621</v>
      </c>
      <c r="C11" s="72" t="s">
        <v>117</v>
      </c>
      <c r="D11" s="119"/>
      <c r="E11" s="119"/>
      <c r="F11" s="29">
        <v>18.2</v>
      </c>
      <c r="G11" s="70"/>
      <c r="H11" s="112">
        <f t="shared" si="0"/>
        <v>93.3</v>
      </c>
      <c r="I11" s="103"/>
      <c r="J11" s="116" t="s">
        <v>118</v>
      </c>
      <c r="K11" s="64" t="s">
        <v>119</v>
      </c>
    </row>
    <row r="12" spans="1:11" ht="27.75" customHeight="1">
      <c r="A12" s="18"/>
      <c r="B12" s="27"/>
      <c r="C12" s="34"/>
      <c r="D12" s="22" t="s">
        <v>120</v>
      </c>
      <c r="E12" s="22"/>
      <c r="F12" s="30"/>
      <c r="G12" s="70"/>
      <c r="H12" s="112">
        <f t="shared" si="0"/>
        <v>93.3</v>
      </c>
      <c r="I12" s="103"/>
      <c r="J12" s="32"/>
      <c r="K12" s="48" t="s">
        <v>121</v>
      </c>
    </row>
    <row r="13" spans="1:11" ht="27" customHeight="1">
      <c r="A13" s="114">
        <v>5</v>
      </c>
      <c r="B13" s="115">
        <f>B11+1</f>
        <v>42622</v>
      </c>
      <c r="C13" s="120" t="s">
        <v>122</v>
      </c>
      <c r="D13" s="30"/>
      <c r="E13" s="30"/>
      <c r="F13" s="29">
        <v>22.8</v>
      </c>
      <c r="G13" s="70"/>
      <c r="H13" s="112">
        <f t="shared" si="0"/>
        <v>116.1</v>
      </c>
      <c r="I13" s="103"/>
      <c r="J13" s="116" t="s">
        <v>123</v>
      </c>
      <c r="K13" s="48" t="s">
        <v>124</v>
      </c>
    </row>
    <row r="14" spans="1:11" ht="27.75" customHeight="1">
      <c r="A14" s="18"/>
      <c r="B14" s="27"/>
      <c r="C14" s="34"/>
      <c r="D14" s="22" t="s">
        <v>125</v>
      </c>
      <c r="E14" s="22"/>
      <c r="F14" s="30"/>
      <c r="G14" s="70"/>
      <c r="H14" s="112">
        <f t="shared" si="0"/>
        <v>116.1</v>
      </c>
      <c r="I14" s="103"/>
      <c r="J14" s="32" t="s">
        <v>126</v>
      </c>
      <c r="K14" s="48" t="s">
        <v>127</v>
      </c>
    </row>
    <row r="15" spans="1:11" ht="10.5" customHeight="1">
      <c r="A15" s="18"/>
      <c r="B15" s="27"/>
      <c r="C15" s="34"/>
      <c r="D15" s="30"/>
      <c r="E15" s="30"/>
      <c r="F15" s="30"/>
      <c r="G15" s="70"/>
      <c r="H15" s="112">
        <f t="shared" si="0"/>
        <v>116.1</v>
      </c>
      <c r="I15" s="103"/>
      <c r="J15" s="32"/>
      <c r="K15" s="48"/>
    </row>
    <row r="16" spans="1:11" ht="27.75" customHeight="1">
      <c r="A16" s="18"/>
      <c r="B16" s="27"/>
      <c r="C16" s="34" t="s">
        <v>128</v>
      </c>
      <c r="D16" s="22" t="s">
        <v>129</v>
      </c>
      <c r="E16" s="22"/>
      <c r="F16" s="29">
        <v>20</v>
      </c>
      <c r="G16" s="70"/>
      <c r="H16" s="112">
        <f t="shared" si="0"/>
        <v>136.1</v>
      </c>
      <c r="I16" s="103"/>
      <c r="J16" s="116" t="s">
        <v>130</v>
      </c>
      <c r="K16" s="48"/>
    </row>
    <row r="17" spans="1:11" ht="27.75" customHeight="1">
      <c r="A17" s="114">
        <v>6</v>
      </c>
      <c r="B17" s="115">
        <f>B13+1</f>
        <v>42623</v>
      </c>
      <c r="C17" s="46" t="s">
        <v>131</v>
      </c>
      <c r="D17" s="30" t="s">
        <v>132</v>
      </c>
      <c r="E17" s="30"/>
      <c r="F17" s="29"/>
      <c r="G17" s="70"/>
      <c r="H17" s="112">
        <f t="shared" si="0"/>
        <v>136.1</v>
      </c>
      <c r="I17" s="103"/>
      <c r="J17" s="32" t="s">
        <v>133</v>
      </c>
      <c r="K17" s="33"/>
    </row>
    <row r="18" spans="1:11" ht="27.75" customHeight="1">
      <c r="A18" s="114">
        <v>7</v>
      </c>
      <c r="B18" s="115">
        <f>B17+1</f>
        <v>42624</v>
      </c>
      <c r="C18" s="46" t="s">
        <v>134</v>
      </c>
      <c r="D18" s="30"/>
      <c r="E18" s="30"/>
      <c r="F18" s="29">
        <v>28.6</v>
      </c>
      <c r="G18" s="70"/>
      <c r="H18" s="112">
        <f t="shared" si="0"/>
        <v>164.7</v>
      </c>
      <c r="I18" s="103"/>
      <c r="J18" s="116" t="s">
        <v>135</v>
      </c>
      <c r="K18" s="48" t="s">
        <v>136</v>
      </c>
    </row>
    <row r="19" spans="1:11" ht="27.75" customHeight="1">
      <c r="A19" s="18"/>
      <c r="B19" s="27"/>
      <c r="C19" s="34"/>
      <c r="D19" s="22" t="s">
        <v>137</v>
      </c>
      <c r="E19" s="22"/>
      <c r="F19" s="30"/>
      <c r="G19" s="70"/>
      <c r="H19" s="112">
        <f t="shared" si="0"/>
        <v>164.7</v>
      </c>
      <c r="I19" s="103"/>
      <c r="J19" s="32"/>
      <c r="K19" s="33"/>
    </row>
    <row r="20" spans="1:11" ht="12" customHeight="1">
      <c r="A20" s="18"/>
      <c r="B20" s="27"/>
      <c r="C20" s="34"/>
      <c r="D20" s="30"/>
      <c r="E20" s="30"/>
      <c r="F20" s="30"/>
      <c r="G20" s="70"/>
      <c r="H20" s="112">
        <f t="shared" si="0"/>
        <v>164.7</v>
      </c>
      <c r="I20" s="103"/>
      <c r="J20" s="32"/>
      <c r="K20" s="48" t="s">
        <v>138</v>
      </c>
    </row>
    <row r="21" spans="1:11" ht="27.75" customHeight="1">
      <c r="A21" s="114">
        <v>8</v>
      </c>
      <c r="B21" s="115">
        <f>B18+1</f>
        <v>42625</v>
      </c>
      <c r="C21" s="46" t="s">
        <v>139</v>
      </c>
      <c r="D21" s="22" t="s">
        <v>140</v>
      </c>
      <c r="E21" s="22"/>
      <c r="F21" s="29">
        <v>12.9</v>
      </c>
      <c r="G21" s="70"/>
      <c r="H21" s="112">
        <f t="shared" si="0"/>
        <v>177.6</v>
      </c>
      <c r="I21" s="103"/>
      <c r="J21" s="32" t="s">
        <v>141</v>
      </c>
      <c r="K21" s="33" t="s">
        <v>142</v>
      </c>
    </row>
    <row r="22" spans="1:11" ht="27.75" customHeight="1">
      <c r="A22" s="114">
        <v>9</v>
      </c>
      <c r="B22" s="115">
        <f>B21+1</f>
        <v>42626</v>
      </c>
      <c r="C22" s="46" t="s">
        <v>143</v>
      </c>
      <c r="D22" s="22" t="s">
        <v>144</v>
      </c>
      <c r="E22" s="22"/>
      <c r="F22" s="29">
        <v>20.1</v>
      </c>
      <c r="G22" s="70"/>
      <c r="H22" s="112">
        <f t="shared" si="0"/>
        <v>197.7</v>
      </c>
      <c r="I22" s="103"/>
      <c r="J22" s="116" t="s">
        <v>145</v>
      </c>
      <c r="K22" s="48" t="s">
        <v>146</v>
      </c>
    </row>
    <row r="23" spans="1:11" ht="16.5" customHeight="1">
      <c r="A23" s="18"/>
      <c r="B23" s="27"/>
      <c r="C23" s="121" t="s">
        <v>147</v>
      </c>
      <c r="D23" s="30"/>
      <c r="E23" s="30"/>
      <c r="F23" s="30"/>
      <c r="G23" s="70"/>
      <c r="H23" s="112">
        <f t="shared" si="0"/>
        <v>197.7</v>
      </c>
      <c r="I23" s="103"/>
      <c r="J23" s="32" t="s">
        <v>126</v>
      </c>
      <c r="K23" s="33"/>
    </row>
    <row r="24" spans="1:11" ht="27.75" customHeight="1">
      <c r="A24" s="114">
        <v>10</v>
      </c>
      <c r="B24" s="115">
        <f>B22+1</f>
        <v>42627</v>
      </c>
      <c r="C24" s="46" t="s">
        <v>148</v>
      </c>
      <c r="D24" s="22" t="s">
        <v>149</v>
      </c>
      <c r="E24" s="22"/>
      <c r="F24" s="29">
        <v>20.7</v>
      </c>
      <c r="G24" s="70"/>
      <c r="H24" s="112">
        <f t="shared" si="0"/>
        <v>218.39999999999998</v>
      </c>
      <c r="I24" s="103"/>
      <c r="J24" s="116" t="s">
        <v>150</v>
      </c>
      <c r="K24" s="48" t="s">
        <v>151</v>
      </c>
    </row>
    <row r="25" spans="1:11" ht="27.75" customHeight="1">
      <c r="A25" s="114">
        <v>11</v>
      </c>
      <c r="B25" s="115">
        <f>B24+1</f>
        <v>42628</v>
      </c>
      <c r="C25" s="46" t="s">
        <v>152</v>
      </c>
      <c r="D25" s="30"/>
      <c r="E25" s="30"/>
      <c r="F25" s="29">
        <v>26.2</v>
      </c>
      <c r="G25" s="70"/>
      <c r="H25" s="112">
        <f t="shared" si="0"/>
        <v>244.59999999999997</v>
      </c>
      <c r="I25" s="104"/>
      <c r="J25" s="116" t="s">
        <v>153</v>
      </c>
      <c r="K25" s="48" t="s">
        <v>154</v>
      </c>
    </row>
    <row r="26" spans="1:11" ht="27.75" customHeight="1">
      <c r="A26" s="18"/>
      <c r="B26" s="27"/>
      <c r="C26" s="34"/>
      <c r="D26" s="22" t="s">
        <v>155</v>
      </c>
      <c r="E26" s="22"/>
      <c r="F26" s="30"/>
      <c r="G26" s="70"/>
      <c r="H26" s="112">
        <f t="shared" si="0"/>
        <v>244.59999999999997</v>
      </c>
      <c r="I26" s="103"/>
      <c r="J26" s="122" t="s">
        <v>156</v>
      </c>
      <c r="K26" s="33"/>
    </row>
    <row r="27" spans="1:11" ht="27.75" customHeight="1">
      <c r="A27" s="114">
        <v>12</v>
      </c>
      <c r="B27" s="115">
        <f>B25+1</f>
        <v>42629</v>
      </c>
      <c r="C27" s="46" t="s">
        <v>157</v>
      </c>
      <c r="D27" s="22" t="s">
        <v>158</v>
      </c>
      <c r="E27" s="22"/>
      <c r="F27" s="29">
        <v>24</v>
      </c>
      <c r="G27" s="70"/>
      <c r="H27" s="112">
        <f t="shared" si="0"/>
        <v>268.59999999999997</v>
      </c>
      <c r="I27" s="104"/>
      <c r="J27" s="116" t="s">
        <v>159</v>
      </c>
      <c r="K27" s="48" t="s">
        <v>160</v>
      </c>
    </row>
    <row r="28" spans="1:11" ht="21.75" customHeight="1">
      <c r="A28" s="18"/>
      <c r="B28" s="27"/>
      <c r="C28" s="46" t="s">
        <v>161</v>
      </c>
      <c r="D28" s="69"/>
      <c r="E28" s="69"/>
      <c r="F28" s="30"/>
      <c r="G28" s="70"/>
      <c r="H28" s="112">
        <f t="shared" si="0"/>
        <v>268.59999999999997</v>
      </c>
      <c r="I28" s="104"/>
      <c r="J28" s="116" t="s">
        <v>162</v>
      </c>
      <c r="K28" s="48" t="s">
        <v>163</v>
      </c>
    </row>
    <row r="29" spans="1:11" ht="27.75" customHeight="1">
      <c r="A29" s="114">
        <v>13</v>
      </c>
      <c r="B29" s="115">
        <f>B27+1</f>
        <v>42630</v>
      </c>
      <c r="C29" s="46" t="s">
        <v>164</v>
      </c>
      <c r="D29" s="22" t="s">
        <v>165</v>
      </c>
      <c r="E29" s="22"/>
      <c r="F29" s="29">
        <v>25.4</v>
      </c>
      <c r="G29" s="70"/>
      <c r="H29" s="112">
        <f t="shared" si="0"/>
        <v>293.99999999999994</v>
      </c>
      <c r="I29" s="103"/>
      <c r="J29" s="116" t="s">
        <v>166</v>
      </c>
      <c r="K29" s="48" t="s">
        <v>167</v>
      </c>
    </row>
    <row r="30" spans="1:11" ht="27.75" customHeight="1">
      <c r="A30" s="114">
        <v>14</v>
      </c>
      <c r="B30" s="115">
        <f>B29+1</f>
        <v>42631</v>
      </c>
      <c r="C30" s="46" t="s">
        <v>168</v>
      </c>
      <c r="D30" s="22" t="s">
        <v>169</v>
      </c>
      <c r="E30" s="22"/>
      <c r="F30" s="29">
        <v>26.2</v>
      </c>
      <c r="G30" s="70"/>
      <c r="H30" s="112">
        <f t="shared" si="0"/>
        <v>320.19999999999993</v>
      </c>
      <c r="I30" s="104"/>
      <c r="J30" s="116" t="s">
        <v>170</v>
      </c>
      <c r="K30" s="48" t="s">
        <v>171</v>
      </c>
    </row>
    <row r="31" spans="1:11" ht="27.75" customHeight="1">
      <c r="A31" s="114">
        <v>15</v>
      </c>
      <c r="B31" s="115">
        <f>B30+1</f>
        <v>42632</v>
      </c>
      <c r="C31" s="46" t="s">
        <v>172</v>
      </c>
      <c r="D31" s="22" t="s">
        <v>173</v>
      </c>
      <c r="E31" s="22"/>
      <c r="F31" s="29">
        <v>22.5</v>
      </c>
      <c r="G31" s="70"/>
      <c r="H31" s="112">
        <f t="shared" si="0"/>
        <v>342.69999999999993</v>
      </c>
      <c r="I31" s="104"/>
      <c r="J31" s="116" t="s">
        <v>174</v>
      </c>
      <c r="K31" s="48" t="s">
        <v>175</v>
      </c>
    </row>
    <row r="32" spans="1:11" ht="27.75" customHeight="1">
      <c r="A32" s="114">
        <v>16</v>
      </c>
      <c r="B32" s="115">
        <f>B31+1</f>
        <v>42633</v>
      </c>
      <c r="C32" s="46" t="s">
        <v>176</v>
      </c>
      <c r="D32" s="30"/>
      <c r="E32" s="30"/>
      <c r="F32" s="29">
        <v>19.7</v>
      </c>
      <c r="G32" s="70"/>
      <c r="H32" s="112">
        <f t="shared" si="0"/>
        <v>362.3999999999999</v>
      </c>
      <c r="I32" s="104"/>
      <c r="J32" s="116" t="s">
        <v>177</v>
      </c>
      <c r="K32" s="48" t="s">
        <v>178</v>
      </c>
    </row>
    <row r="33" spans="1:11" ht="27.75" customHeight="1">
      <c r="A33" s="114">
        <v>17</v>
      </c>
      <c r="B33" s="115">
        <f>B32+1</f>
        <v>42634</v>
      </c>
      <c r="C33" s="46" t="s">
        <v>179</v>
      </c>
      <c r="D33" s="22" t="s">
        <v>180</v>
      </c>
      <c r="E33" s="22"/>
      <c r="F33" s="29">
        <v>16.9</v>
      </c>
      <c r="G33" s="70"/>
      <c r="H33" s="112">
        <f t="shared" si="0"/>
        <v>379.2999999999999</v>
      </c>
      <c r="I33" s="104"/>
      <c r="J33" s="116" t="s">
        <v>181</v>
      </c>
      <c r="K33" s="48" t="s">
        <v>182</v>
      </c>
    </row>
    <row r="34" spans="1:11" ht="19.5" customHeight="1">
      <c r="A34" s="18"/>
      <c r="B34" s="27"/>
      <c r="C34" s="123" t="s">
        <v>183</v>
      </c>
      <c r="D34" s="30"/>
      <c r="E34" s="30"/>
      <c r="F34" s="30"/>
      <c r="G34" s="70"/>
      <c r="H34" s="112">
        <f t="shared" si="0"/>
        <v>379.2999999999999</v>
      </c>
      <c r="I34" s="104"/>
      <c r="J34" s="32" t="s">
        <v>184</v>
      </c>
      <c r="K34" s="48" t="s">
        <v>185</v>
      </c>
    </row>
    <row r="35" spans="1:11" ht="27.75" customHeight="1">
      <c r="A35" s="114">
        <v>18</v>
      </c>
      <c r="B35" s="115">
        <f>B33+1</f>
        <v>42635</v>
      </c>
      <c r="C35" s="46" t="s">
        <v>186</v>
      </c>
      <c r="D35" s="22" t="s">
        <v>187</v>
      </c>
      <c r="E35" s="22"/>
      <c r="F35" s="29">
        <v>24.7</v>
      </c>
      <c r="G35" s="70"/>
      <c r="H35" s="112">
        <f t="shared" si="0"/>
        <v>403.9999999999999</v>
      </c>
      <c r="I35" s="104"/>
      <c r="J35" s="116" t="s">
        <v>188</v>
      </c>
      <c r="K35" s="33" t="s">
        <v>189</v>
      </c>
    </row>
    <row r="36" spans="1:11" ht="19.5" customHeight="1">
      <c r="A36" s="18"/>
      <c r="B36" s="27"/>
      <c r="C36" s="46" t="s">
        <v>190</v>
      </c>
      <c r="D36" s="30"/>
      <c r="E36" s="30"/>
      <c r="F36" s="30"/>
      <c r="G36" s="70"/>
      <c r="H36" s="112">
        <f t="shared" si="0"/>
        <v>403.9999999999999</v>
      </c>
      <c r="I36" s="104"/>
      <c r="J36" s="116" t="s">
        <v>191</v>
      </c>
      <c r="K36" s="48" t="s">
        <v>192</v>
      </c>
    </row>
    <row r="37" spans="1:11" ht="27.75" customHeight="1">
      <c r="A37" s="114">
        <v>19</v>
      </c>
      <c r="B37" s="115">
        <f>B35+1</f>
        <v>42636</v>
      </c>
      <c r="C37" s="46" t="s">
        <v>193</v>
      </c>
      <c r="D37" s="22" t="s">
        <v>194</v>
      </c>
      <c r="E37" s="22"/>
      <c r="F37" s="29">
        <v>21.1</v>
      </c>
      <c r="G37" s="70"/>
      <c r="H37" s="112">
        <f t="shared" si="0"/>
        <v>425.0999999999999</v>
      </c>
      <c r="I37" s="104"/>
      <c r="J37" s="116" t="s">
        <v>195</v>
      </c>
      <c r="K37" s="33" t="s">
        <v>196</v>
      </c>
    </row>
    <row r="38" spans="1:11" ht="22.5" customHeight="1">
      <c r="A38" s="18"/>
      <c r="B38" s="27"/>
      <c r="C38" s="123" t="s">
        <v>197</v>
      </c>
      <c r="D38" s="30"/>
      <c r="E38" s="30"/>
      <c r="F38" s="30"/>
      <c r="G38" s="70"/>
      <c r="H38" s="112">
        <f t="shared" si="0"/>
        <v>425.0999999999999</v>
      </c>
      <c r="I38" s="104"/>
      <c r="J38" s="116" t="s">
        <v>198</v>
      </c>
      <c r="K38" s="48" t="s">
        <v>199</v>
      </c>
    </row>
    <row r="39" spans="1:11" ht="27.75" customHeight="1">
      <c r="A39" s="114">
        <v>20</v>
      </c>
      <c r="B39" s="115">
        <f>B37+1</f>
        <v>42637</v>
      </c>
      <c r="C39" s="46" t="s">
        <v>200</v>
      </c>
      <c r="D39" s="30"/>
      <c r="E39" s="30"/>
      <c r="F39" s="29">
        <v>19.8</v>
      </c>
      <c r="G39" s="70"/>
      <c r="H39" s="112">
        <f t="shared" si="0"/>
        <v>444.8999999999999</v>
      </c>
      <c r="I39" s="104"/>
      <c r="J39" s="116" t="s">
        <v>201</v>
      </c>
      <c r="K39" s="33"/>
    </row>
    <row r="40" spans="1:11" ht="21" customHeight="1">
      <c r="A40" s="18"/>
      <c r="B40" s="27"/>
      <c r="C40" s="124" t="s">
        <v>202</v>
      </c>
      <c r="D40" s="30"/>
      <c r="E40" s="30"/>
      <c r="F40" s="30"/>
      <c r="G40" s="70"/>
      <c r="H40" s="112">
        <f t="shared" si="0"/>
        <v>444.8999999999999</v>
      </c>
      <c r="I40" s="104"/>
      <c r="J40" s="116" t="s">
        <v>203</v>
      </c>
      <c r="K40" s="48" t="s">
        <v>204</v>
      </c>
    </row>
    <row r="41" spans="1:11" ht="19.5" customHeight="1">
      <c r="A41" s="18"/>
      <c r="B41" s="27"/>
      <c r="C41" s="123" t="s">
        <v>205</v>
      </c>
      <c r="D41" s="30"/>
      <c r="E41" s="30"/>
      <c r="F41" s="30"/>
      <c r="G41" s="70"/>
      <c r="H41" s="112">
        <f t="shared" si="0"/>
        <v>444.8999999999999</v>
      </c>
      <c r="I41" s="103"/>
      <c r="J41" s="116" t="s">
        <v>206</v>
      </c>
      <c r="K41" s="48" t="s">
        <v>207</v>
      </c>
    </row>
    <row r="42" spans="1:11" ht="27.75" customHeight="1">
      <c r="A42" s="114">
        <v>21</v>
      </c>
      <c r="B42" s="115">
        <f>B39+1</f>
        <v>42638</v>
      </c>
      <c r="C42" s="46" t="s">
        <v>208</v>
      </c>
      <c r="D42" s="30"/>
      <c r="E42" s="30"/>
      <c r="F42" s="29">
        <v>23</v>
      </c>
      <c r="G42" s="70"/>
      <c r="H42" s="112">
        <f t="shared" si="0"/>
        <v>467.8999999999999</v>
      </c>
      <c r="I42" s="103"/>
      <c r="J42" s="25" t="s">
        <v>209</v>
      </c>
      <c r="K42" s="33"/>
    </row>
    <row r="43" spans="1:11" ht="18.75" customHeight="1">
      <c r="A43" s="18"/>
      <c r="B43" s="27"/>
      <c r="C43" s="121" t="s">
        <v>210</v>
      </c>
      <c r="D43" s="30"/>
      <c r="E43" s="30"/>
      <c r="F43" s="30"/>
      <c r="G43" s="70"/>
      <c r="H43" s="112">
        <f t="shared" si="0"/>
        <v>467.8999999999999</v>
      </c>
      <c r="I43" s="103"/>
      <c r="J43" s="32" t="s">
        <v>211</v>
      </c>
      <c r="K43" s="48" t="s">
        <v>212</v>
      </c>
    </row>
    <row r="44" spans="1:11" ht="27.75" customHeight="1">
      <c r="A44" s="125">
        <v>22</v>
      </c>
      <c r="B44" s="115">
        <f>B42+1</f>
        <v>42639</v>
      </c>
      <c r="C44" s="46" t="s">
        <v>213</v>
      </c>
      <c r="D44" s="59"/>
      <c r="E44" s="59"/>
      <c r="F44" s="58">
        <v>21.4</v>
      </c>
      <c r="G44" s="126"/>
      <c r="H44" s="112">
        <f t="shared" si="0"/>
        <v>489.2999999999999</v>
      </c>
      <c r="I44" s="127"/>
      <c r="J44" s="128" t="s">
        <v>214</v>
      </c>
      <c r="K44" s="129"/>
    </row>
    <row r="45" spans="1:11" ht="27.75" customHeight="1">
      <c r="A45" s="130"/>
      <c r="B45" s="131"/>
      <c r="C45" s="132" t="s">
        <v>215</v>
      </c>
      <c r="D45" s="133"/>
      <c r="E45" s="133"/>
      <c r="F45" s="134">
        <f>SUM(F5:F44)</f>
        <v>489.2999999999999</v>
      </c>
      <c r="G45" s="133"/>
      <c r="H45" s="135">
        <f>H44</f>
        <v>489.2999999999999</v>
      </c>
      <c r="I45" s="136"/>
      <c r="J45" s="137"/>
      <c r="K45" s="138"/>
    </row>
    <row r="46" spans="1:11" ht="27.75" customHeight="1">
      <c r="A46" s="130"/>
      <c r="B46" s="139" t="s">
        <v>216</v>
      </c>
      <c r="C46" s="132" t="s">
        <v>83</v>
      </c>
      <c r="D46" s="140"/>
      <c r="E46" s="141"/>
      <c r="F46" s="142">
        <f>F45/22</f>
        <v>22.240909090909085</v>
      </c>
      <c r="G46" s="141"/>
      <c r="H46" s="133"/>
      <c r="I46" s="136"/>
      <c r="J46" s="143"/>
      <c r="K46" s="138"/>
    </row>
  </sheetData>
  <sheetProtection selectLockedCells="1" selectUnlockedCells="1"/>
  <mergeCells count="1">
    <mergeCell ref="A3:E3"/>
  </mergeCells>
  <printOptions/>
  <pageMargins left="0.49027777777777776" right="0.45" top="0.4" bottom="0.7701388888888889" header="0.5118055555555555" footer="0.5118055555555555"/>
  <pageSetup fitToHeight="7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CHABANT</dc:creator>
  <cp:keywords/>
  <dc:description/>
  <cp:lastModifiedBy>CHABANT</cp:lastModifiedBy>
  <cp:lastPrinted>2019-12-14T09:33:24Z</cp:lastPrinted>
  <dcterms:modified xsi:type="dcterms:W3CDTF">2019-12-14T09:36:41Z</dcterms:modified>
  <cp:category/>
  <cp:version/>
  <cp:contentType/>
  <cp:contentStatus/>
</cp:coreProperties>
</file>